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talya.shchetinina\Desktop\ЗАЯВКИ\Заявки 2025\Орел\45. Орел Отделка Черепичная\"/>
    </mc:Choice>
  </mc:AlternateContent>
  <bookViews>
    <workbookView xWindow="0" yWindow="0" windowWidth="28800" windowHeight="120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sheetId="19" r:id="rId8"/>
    <sheet name="Материалы ген.подрядчика" sheetId="23" r:id="rId9"/>
    <sheet name="Материалы подрядчика" sheetId="22" r:id="rId10"/>
    <sheet name="SourceOb.1" sheetId="6" state="hidden" r:id="rId11"/>
    <sheet name="Source" sheetId="1" state="hidden" r:id="rId12"/>
    <sheet name="SourceObSm" sheetId="2" state="hidden" r:id="rId13"/>
    <sheet name="SmtRes" sheetId="3" state="hidden" r:id="rId14"/>
    <sheet name="EtalonRes" sheetId="4" state="hidden" r:id="rId15"/>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Titles" localSheetId="8">'Материалы ген.подрядчика'!$22:$22</definedName>
    <definedName name="_xlnm.Print_Titles" localSheetId="9">'Материалы подрядчика'!$22:$22</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8">'Материалы ген.подрядчика'!$A$9:$F$58</definedName>
    <definedName name="_xlnm.Print_Area" localSheetId="9">'Материалы подрядчика'!$A$9:$E$110</definedName>
    <definedName name="_xlnm.Print_Area" localSheetId="7">ТЗ!$A$1:$G$286</definedName>
  </definedNames>
  <calcPr calcId="162913"/>
</workbook>
</file>

<file path=xl/calcChain.xml><?xml version="1.0" encoding="utf-8"?>
<calcChain xmlns="http://schemas.openxmlformats.org/spreadsheetml/2006/main">
  <c r="G248" i="19" l="1"/>
  <c r="E242" i="19"/>
  <c r="E241" i="19"/>
  <c r="E240" i="19"/>
  <c r="E63" i="19" l="1"/>
  <c r="E42" i="19" l="1"/>
  <c r="E39" i="19"/>
  <c r="E38" i="19"/>
  <c r="E211" i="19" l="1"/>
  <c r="BX21" i="19" l="1"/>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GN31" i="1"/>
  <c r="GM31" i="1"/>
  <c r="EA22" i="1"/>
  <c r="DN34" i="1"/>
  <c r="AI22" i="1"/>
  <c r="V34" i="1"/>
  <c r="AL34" i="1"/>
  <c r="AH22" i="1"/>
  <c r="U34" i="1"/>
  <c r="W22" i="1"/>
  <c r="F58" i="1"/>
  <c r="W64" i="1"/>
  <c r="AF22" i="1"/>
  <c r="S34" i="1"/>
  <c r="AO22" i="1"/>
  <c r="F38" i="1"/>
  <c r="AO64" i="1"/>
  <c r="F44" i="1" l="1"/>
  <c r="CI22" i="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7.xml><?xml version="1.0" encoding="utf-8"?>
<comments xmlns="http://schemas.openxmlformats.org/spreadsheetml/2006/main">
  <authors>
    <author>Мамаева Екатерина Магомедовна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8.xml><?xml version="1.0" encoding="utf-8"?>
<comments xmlns="http://schemas.openxmlformats.org/spreadsheetml/2006/main">
  <authors>
    <author>Мамаева Екатерина Магомедовна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sharedStrings.xml><?xml version="1.0" encoding="utf-8"?>
<sst xmlns="http://schemas.openxmlformats.org/spreadsheetml/2006/main" count="2935" uniqueCount="874">
  <si>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</si>
  <si>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</si>
  <si>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</si>
  <si>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</si>
  <si>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</si>
  <si>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</si>
  <si>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</si>
  <si>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</si>
  <si>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</si>
  <si>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</si>
  <si>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</si>
  <si>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</si>
  <si>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</si>
  <si>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</si>
  <si>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</si>
  <si>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</si>
  <si>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</si>
  <si>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</si>
  <si>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</si>
  <si>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</si>
  <si>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</si>
  <si>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</si>
  <si>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</si>
  <si>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</si>
  <si>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</si>
  <si>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</si>
  <si>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</si>
  <si>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</si>
  <si>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</si>
  <si>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</si>
  <si>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</si>
  <si>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</si>
  <si>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</si>
  <si>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</si>
  <si>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</si>
  <si>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</si>
  <si>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</si>
  <si>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</si>
  <si>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</si>
  <si>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</si>
  <si>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</si>
  <si>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</si>
  <si>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</si>
  <si>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</si>
  <si>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</si>
  <si>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</si>
  <si>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</si>
  <si>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</si>
  <si>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</si>
  <si>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</si>
  <si>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</si>
  <si>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</si>
  <si>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</si>
  <si>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</si>
  <si>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</si>
  <si>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</si>
  <si>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</si>
  <si>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</si>
  <si>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</si>
  <si>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</si>
  <si>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</si>
  <si>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</si>
  <si>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</si>
  <si>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</si>
  <si>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</si>
  <si>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</si>
  <si>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</si>
  <si>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</si>
  <si>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</si>
  <si>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</si>
  <si>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</si>
  <si>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</si>
  <si>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</si>
  <si>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</si>
  <si>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</si>
  <si>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</si>
  <si>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</si>
  <si>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</si>
  <si>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</si>
  <si>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</si>
  <si>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</si>
  <si>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</si>
  <si>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</si>
  <si>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</si>
  <si>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</si>
  <si>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</si>
  <si>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</si>
  <si>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</si>
  <si>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</si>
  <si>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</si>
  <si>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</si>
  <si>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</si>
  <si>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</si>
  <si>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</si>
  <si>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</si>
  <si>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</si>
  <si>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</si>
  <si>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</si>
  <si>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</si>
  <si>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</si>
  <si>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</si>
  <si>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</si>
  <si>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</si>
  <si>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</si>
  <si>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</si>
  <si>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</si>
  <si>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</si>
  <si>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</si>
  <si>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</si>
  <si>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</si>
  <si>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</si>
  <si>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</si>
  <si>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</si>
  <si>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</si>
  <si>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</si>
  <si>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</si>
  <si>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</si>
  <si>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</si>
  <si>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</si>
  <si>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</si>
  <si>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</si>
  <si>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</si>
  <si>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</si>
  <si>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</si>
  <si>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</si>
  <si>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</si>
  <si>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</si>
  <si>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</si>
  <si>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</si>
  <si>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</si>
  <si>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</si>
  <si>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</si>
  <si>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</si>
  <si>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</si>
  <si>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</si>
  <si>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</si>
  <si>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</si>
  <si>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</si>
  <si>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</si>
  <si>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</si>
  <si>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</si>
  <si>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</si>
  <si>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</si>
  <si>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</si>
  <si>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</si>
  <si>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</si>
  <si>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</si>
  <si>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</si>
  <si>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</si>
  <si>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</si>
  <si>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</si>
  <si>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</si>
  <si>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</si>
  <si>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</si>
  <si>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</si>
  <si>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</si>
  <si>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</si>
  <si>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</si>
  <si>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</si>
  <si>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</si>
  <si>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</si>
  <si>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</si>
  <si>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</si>
  <si>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</si>
  <si>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</si>
  <si>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</si>
  <si>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</si>
  <si>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</si>
  <si>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</si>
  <si>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</si>
  <si>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</si>
  <si>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</si>
  <si>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</si>
  <si>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</si>
  <si>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</si>
  <si>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</si>
  <si>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</si>
  <si>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</si>
  <si>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</si>
  <si>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</si>
  <si>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</si>
  <si>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</si>
  <si>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</si>
  <si>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</si>
  <si>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</si>
  <si>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</si>
  <si>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</si>
  <si>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</si>
  <si>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</si>
  <si>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</si>
  <si>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</si>
  <si>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</si>
  <si>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</si>
  <si>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</si>
  <si>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</si>
  <si>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</si>
  <si>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</si>
  <si>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</si>
  <si>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</si>
  <si>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</si>
  <si>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</si>
  <si>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</si>
  <si>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</si>
  <si>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</si>
  <si>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</si>
  <si>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</si>
  <si>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</si>
  <si>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</si>
  <si>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</si>
  <si>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</si>
  <si>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</si>
  <si>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</si>
  <si>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</si>
  <si>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</si>
  <si>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</si>
  <si>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</si>
  <si>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</si>
  <si>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</si>
  <si>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</si>
  <si>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</si>
  <si>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</si>
  <si>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</si>
  <si>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</si>
  <si>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</si>
  <si>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</si>
  <si>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</si>
  <si>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</si>
  <si>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</si>
  <si>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</si>
  <si>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</si>
  <si>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</si>
  <si>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</si>
  <si>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</si>
  <si>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</si>
  <si>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</si>
  <si>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</si>
  <si>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</si>
  <si>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</si>
  <si>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</si>
  <si>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</si>
  <si>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</si>
  <si>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</si>
  <si>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</si>
  <si>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</si>
  <si>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</si>
  <si>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</si>
  <si>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</si>
  <si>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</si>
  <si>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</si>
  <si>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</si>
  <si>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</si>
  <si>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</si>
  <si>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</si>
  <si>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</si>
  <si>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</si>
  <si>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</si>
  <si>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</si>
  <si>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</si>
  <si>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</si>
  <si>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</si>
  <si>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</si>
  <si>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</si>
  <si>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</si>
  <si>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</si>
  <si>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</si>
  <si>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</si>
  <si>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</si>
  <si>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</si>
  <si>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</si>
  <si>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</si>
  <si>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</si>
  <si>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</si>
  <si>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</si>
  <si>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</si>
  <si>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</si>
  <si>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</si>
  <si>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</si>
  <si>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</si>
  <si>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</si>
  <si>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</si>
  <si>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</si>
  <si>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</si>
  <si>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</si>
  <si>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</si>
  <si>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</si>
  <si>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</si>
  <si>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</si>
  <si>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</si>
  <si>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</si>
  <si>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</si>
  <si>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</si>
  <si>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</si>
  <si>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</si>
  <si>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</si>
  <si>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</si>
  <si>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</si>
  <si>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</si>
  <si>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</si>
  <si>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</si>
  <si>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</si>
  <si>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</si>
  <si>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</si>
  <si>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</si>
  <si>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</si>
  <si>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</si>
  <si>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</si>
  <si>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</si>
  <si>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</si>
  <si>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</si>
  <si>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</si>
  <si>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</si>
  <si>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</si>
  <si>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</si>
  <si>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</si>
  <si>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</si>
  <si>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</si>
  <si>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</si>
  <si>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</si>
  <si>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</si>
  <si>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</si>
  <si>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</si>
  <si>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</si>
  <si>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</si>
  <si>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</si>
  <si>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</si>
  <si>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</si>
  <si>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</si>
  <si>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</si>
  <si>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</si>
  <si>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</si>
  <si>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</si>
  <si>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</si>
  <si>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</si>
  <si>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</si>
  <si>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</si>
  <si>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</si>
  <si>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</si>
  <si>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</si>
  <si>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</si>
  <si>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</si>
  <si>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</si>
  <si>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</si>
  <si>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</si>
  <si>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</si>
  <si>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</si>
  <si>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</si>
  <si>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</si>
  <si>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</si>
  <si>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</si>
  <si>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</si>
  <si>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</si>
  <si>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</si>
  <si>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</si>
  <si>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</si>
  <si>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</si>
  <si>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</si>
  <si>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</si>
  <si>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</si>
  <si>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</si>
  <si>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</si>
  <si>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</si>
  <si>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</si>
  <si>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</si>
  <si>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</si>
  <si>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</si>
  <si>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</si>
  <si>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</si>
  <si>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</si>
  <si>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</si>
  <si>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</si>
  <si>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</si>
  <si>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</si>
  <si>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</si>
  <si>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</si>
  <si>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</si>
  <si>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</si>
  <si>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</si>
  <si>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</si>
  <si>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</si>
  <si>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</si>
  <si>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</si>
  <si>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</si>
  <si>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</si>
  <si>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</si>
  <si>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</si>
  <si>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</si>
  <si>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</si>
  <si>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</si>
  <si>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</si>
  <si>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</si>
  <si>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</si>
  <si>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</si>
  <si>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</si>
  <si>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</si>
  <si>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</si>
  <si>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</si>
  <si>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</si>
  <si>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</si>
  <si>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</si>
  <si>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</si>
  <si>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</si>
  <si>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</si>
  <si>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</si>
  <si>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</si>
  <si>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</si>
  <si>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</si>
  <si>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</si>
  <si>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</si>
  <si>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</si>
  <si>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</si>
  <si>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</si>
  <si>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</si>
  <si>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</si>
  <si>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</si>
  <si>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</si>
  <si>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м2</t>
  </si>
  <si>
    <t>411-0001</t>
  </si>
  <si>
    <t>Вода</t>
  </si>
  <si>
    <t>т</t>
  </si>
  <si>
    <t>Гвозди строительные</t>
  </si>
  <si>
    <t>ЩИТ-2</t>
  </si>
  <si>
    <t>Щиты опалубки</t>
  </si>
  <si>
    <t>кг</t>
  </si>
  <si>
    <t>Приложение №1</t>
  </si>
  <si>
    <t>Виды работ:</t>
  </si>
  <si>
    <t>100 М ПЛИНТУСА</t>
  </si>
  <si>
    <t>10 м2</t>
  </si>
  <si>
    <t>100 м2 покрытия</t>
  </si>
  <si>
    <t xml:space="preserve"> 6.1.2 Устройство озеленения </t>
  </si>
  <si>
    <t>шт.</t>
  </si>
  <si>
    <t>101-0782</t>
  </si>
  <si>
    <t>Поковки из квадратных заготовок, масса 1,8 кг</t>
  </si>
  <si>
    <t>БРЛ-2.121</t>
  </si>
  <si>
    <t>Бетон тяжелый на гранитном щебне   B25 W4 F200 М350 В4 Ф200  (в летнее время)</t>
  </si>
  <si>
    <t>FENSYS</t>
  </si>
  <si>
    <t>ШТ</t>
  </si>
  <si>
    <t>Пластиковая заглушка 60х60 (Цвет: Черный RAL 9005)</t>
  </si>
  <si>
    <t>БРЛ-1.15</t>
  </si>
  <si>
    <t>Бетон тяжелый на известняковом щебне   B15 М200  (в летнее время)</t>
  </si>
  <si>
    <t>101-1805</t>
  </si>
  <si>
    <t>410-0006</t>
  </si>
  <si>
    <t>Асфальтобетонные смеси дорожные, аэродромные и асфальтобетон (горячие и теплые для плотного асфальтобетона мелко и крупнозернистые, песчаные), марка II, тип Б</t>
  </si>
  <si>
    <t>БРЛ-2.47</t>
  </si>
  <si>
    <t>Бетон тяжелый на гранитном щебне   B15 F150 М200 Ф150  (в летнее время)</t>
  </si>
  <si>
    <t>101-1561</t>
  </si>
  <si>
    <t>Битумы нефтяные дорожные жидкие, класс МГ, СГ</t>
  </si>
  <si>
    <t>ПТБ-5</t>
  </si>
  <si>
    <t>Бордюр дорожный БР 100.30.15</t>
  </si>
  <si>
    <t>102-0025</t>
  </si>
  <si>
    <t>Бруски обрезные хвойных пород длиной 4-6,5 м, шириной 75-150 мм, толщиной 40-75 мм, III сорта</t>
  </si>
  <si>
    <t>102-0038</t>
  </si>
  <si>
    <t>Брусья необрезные хвойных пород длиной 4-6,5 м, все ширины, толщиной 100, 125 мм, IV сорта</t>
  </si>
  <si>
    <t>БРЛ-4.9</t>
  </si>
  <si>
    <t>Раствор цементный   B7,5 М100  (в летнее время)</t>
  </si>
  <si>
    <t>101-1682</t>
  </si>
  <si>
    <t>Шнур полиамидный крученый, диаметром 2 мм</t>
  </si>
  <si>
    <t>113-0245</t>
  </si>
  <si>
    <t>101-4309</t>
  </si>
  <si>
    <t>101-4313</t>
  </si>
  <si>
    <t>101-0456</t>
  </si>
  <si>
    <t>410-0008</t>
  </si>
  <si>
    <t>Асфальтобетонные смеси дорожные, аэродромные и асфальтобетон (горячие и теплые для плотного асфальтобетона мелко и крупнозернистые, песчаные), марка II, тип Г</t>
  </si>
  <si>
    <t>ЖБИ-8.3</t>
  </si>
  <si>
    <t>Бортовые камни ГОСТ  6665-82    БР 100.20.8</t>
  </si>
  <si>
    <t>101-1659</t>
  </si>
  <si>
    <t>Диск алмазный для твердых материалов, диаметр 350 мм</t>
  </si>
  <si>
    <t>БРЛ-7.7</t>
  </si>
  <si>
    <t>Сухие смеси   B7,5 F25-50 М100 Ф25-50  (в летнее время)</t>
  </si>
  <si>
    <t>408-0391</t>
  </si>
  <si>
    <t>Щебень известняковый для строительных работ марки 600 фракции 5-10 мм</t>
  </si>
  <si>
    <t>БРЛ-2.103</t>
  </si>
  <si>
    <t>Бетон тяжелый на гранитном щебне   B22,5 W6 F200 М300 В6 Ф200  (в летнее время)</t>
  </si>
  <si>
    <t>403-0106</t>
  </si>
  <si>
    <t>АРМ-4</t>
  </si>
  <si>
    <t>Сетка плоская тип ПКЖ из арматуры ф-4Вр-1, ф5Вр-1 ячейкой 100*200, 150*200 и др.</t>
  </si>
  <si>
    <t>408-0022</t>
  </si>
  <si>
    <t>Посулихин А.А.</t>
  </si>
  <si>
    <t>Комплекс из 3-х многоквартирных домов по ул. Садовая, 2, расположенных в д.Жилина Орловского муниципального округа.2-й этап строительства -  многоквартирный дом корпус 2 (поз.28)</t>
  </si>
  <si>
    <t xml:space="preserve"> 6.1.3.3  Малые архитектурные формы </t>
  </si>
  <si>
    <t xml:space="preserve"> 6.1.5.3 Ограждение территории </t>
  </si>
  <si>
    <t xml:space="preserve"> 6.2.1.1.3 Проезды и площадки </t>
  </si>
  <si>
    <t xml:space="preserve"> 6.2.1.2.3 Разметка стоянок и  монтаж дорожных знаков </t>
  </si>
  <si>
    <t xml:space="preserve"> 6.2.1.3.3 Устройство подъездных дорог </t>
  </si>
  <si>
    <t xml:space="preserve"> 6.2.2.1.3 Устройство  придомовых тротуаров и площадок </t>
  </si>
  <si>
    <t xml:space="preserve"> 6.2.2.1.4 Водоотводные сооружения (лоток) </t>
  </si>
  <si>
    <t>09-03-050-1</t>
  </si>
  <si>
    <t>Шифр</t>
  </si>
  <si>
    <t>прайс</t>
  </si>
  <si>
    <t>Мусороконтейнеры с крышкой</t>
  </si>
  <si>
    <t>Ворота распашные под автоматику серии PROM-UM: HхW 2200х4500 (оси столбов 4600, профиль 100х100х4мм), заполнение панель, столбы с регулируемыми петлями, под бетонирование (Вариант исполнения: привод 3000А; Цвет: Серый RAL 7024 (Graphitgrau))</t>
  </si>
  <si>
    <t>Калитка серии PROM-T: HxW 2000х1200 мм, под бетонирование, замок, рег. петли (Анти.корр защита горячецинкованное сырье 100-275 г/м2+ полимер 60-100 мкм; Исполнение стандарт; Цвет Серый RAL 7024 (Graphitgrau))</t>
  </si>
  <si>
    <t>Комплект крепежных элементов для хомута (на 4/8 компле.)</t>
  </si>
  <si>
    <t>Комплект хомутов крайних под столб 60х60 (4 компл.) (Антикорр защита: горячецинкованный прокат 100-275 г/м2+ полимер 60-100 мкм; Вариант исполнения: стандарт; Цвет: Серый RAL 7024 (Graphitgrau))</t>
  </si>
  <si>
    <t>Комплект хомутов крайних под столб 80х80 (2 компл.) (Антикорр защита: горячецинкованный прокат 100-275 г/м2+ полимер 60-100 мкм; Вариант исполнения: стандарт; Цвет: Серый RAL 7024 (Graphitgrau))</t>
  </si>
  <si>
    <t>Комплект хомутов под столб 60х60 (4 компл.) (Антикорр защита: горячецинкованный прокат 100-275 г/м2+ полимер 60-100 мкм; Вариант исполнения: стандарт; Цвет: Серый RAL 7024 (Graphitgrau))</t>
  </si>
  <si>
    <t>АРМ-1</t>
  </si>
  <si>
    <t>Отдельные стержни из арматуры разного диаметра и класса А-I и А-III (ф6- 20)</t>
  </si>
  <si>
    <t>Откатные ворота серии GS-FENCE: HxW (ширина проезда) 2000х4500 мм, заполнение панель, под автоматику, открывание вправо (Анти.корр защита горячецинкованное сырье 100-275 г/м2 + полимер 60-100 мкм; Открывание стандарт; Цвет Серый RAL 7024 (Graphitgrau))</t>
  </si>
  <si>
    <t>Панель 3D серии GUARD-F: HxW (высота х ширина) 2030x2500 мм, пруток D=4 мм, ячейка = 50х200 мм, V-образных изгибов 4 (Антикорр. защита: горячецинкованный пруток 100-275 г/м2+ полимер 60-100 мкм; Вариант исполнения: стандарт; Цвет: Серый RAL 7024 (Graphitgrau))</t>
  </si>
  <si>
    <t>Столб ограждения: профиль 60x60x1,5 мм, L= 3000 мм, под бетонирование (Антикорр. защита: горячецинкованный прокат 100-275 г/м2+ полимер 60-100 мкм; Вариант исполнение: под крепление хомут; Цвет: Серый RAL 7024 (Graphitgrau))</t>
  </si>
  <si>
    <t>101-1513</t>
  </si>
  <si>
    <t>Электроды диаметром 4 мм Э42</t>
  </si>
  <si>
    <t>101-1556</t>
  </si>
  <si>
    <t>Битумы нефтяные дорожные марки БНД-60/90, БНД 90/130</t>
  </si>
  <si>
    <t>101-4131</t>
  </si>
  <si>
    <t>Геосетка Полипропиленовая СД30/30</t>
  </si>
  <si>
    <t>Краска фасадная, колер черного и  белого цвета</t>
  </si>
  <si>
    <t>ПЕСОК-1</t>
  </si>
  <si>
    <t>Песок гидронамывной карьер Сухочево МР Болховский (с доставкой)</t>
  </si>
  <si>
    <t>408-0392</t>
  </si>
  <si>
    <t>Щебень известняковый для строительных работ марки 600 фракции 20-40 мм</t>
  </si>
  <si>
    <t xml:space="preserve">6.2.1.2.3 Разметка стоянок и  монтаж дорожных знаков </t>
  </si>
  <si>
    <t>Знаки дорожные на оцинкованной подоснове со световозвращающей пленкой дополнительной информации, размером 350х700 мм, тип 8.1.1, 8.1.3-8.12, 8.14-8.21.3(Инвалиды)</t>
  </si>
  <si>
    <t>1 шт.</t>
  </si>
  <si>
    <t>Знаки дорожные на оцинкованной подоснове со световозвращающей пленкой информационные, размером 700x700 мм, тип 6.2, 6.3.1, 6.3.2, 6.4-6.7, 6.8.1-6.8.3 (Парковка)</t>
  </si>
  <si>
    <t>101-3469</t>
  </si>
  <si>
    <t>Краска фасадная ВД-АК-111 цвет белый</t>
  </si>
  <si>
    <t>Краски цветные, готовые к применению для внутренних работ МА</t>
  </si>
  <si>
    <t>МКОН-19</t>
  </si>
  <si>
    <t>М/конструкции заготовок из трубы   (общего назначения)</t>
  </si>
  <si>
    <t>102-0097</t>
  </si>
  <si>
    <t>Брусья необрезные хвойных пород</t>
  </si>
  <si>
    <t>101-0179</t>
  </si>
  <si>
    <t>403-8818</t>
  </si>
  <si>
    <t>Плитка фигурная тротуарная, серая толщина 60 мм (Паркет гладкая Stelnrus)</t>
  </si>
  <si>
    <t>414-0137</t>
  </si>
  <si>
    <t>Семена газонных трав (смесь)</t>
  </si>
  <si>
    <t>408-0021</t>
  </si>
  <si>
    <t>Щебень известняковый для строительных работ марка 400, фракция 5(3)-10 мм</t>
  </si>
  <si>
    <t>шифр</t>
  </si>
  <si>
    <t>403-8827</t>
  </si>
  <si>
    <t>Бетонные плитки Аликанте цвет серый гладкая Stelnrus 0,08м</t>
  </si>
  <si>
    <t>Бетонные плитки Гранада цвет серый гладкая Stelnrus 0,08м</t>
  </si>
  <si>
    <t>ЖБИ-8.4</t>
  </si>
  <si>
    <t>Бортовые камни ГОСТ  6665-82    БР 300.60.20</t>
  </si>
  <si>
    <t>101-2135</t>
  </si>
  <si>
    <t>Клей однокомпонентный полиуретановый</t>
  </si>
  <si>
    <t>101-3646</t>
  </si>
  <si>
    <t>Плитка резиновая Sagama Tile зеленый, основание ровное, толщ.0,1м</t>
  </si>
  <si>
    <t>Плитка резиновая Sagama Tile серый, основание ровное, толщ.0,1м</t>
  </si>
  <si>
    <t>Плитка резиновая Sagama Tile&amp;Roll с 70% вкраплением EPDM зеленого цвета, основание ровное, толщ.0,1м</t>
  </si>
  <si>
    <t>Плитка резиновая Sagama Tile&amp;Roll с 70% вкраплением EPDM светло-серого цвета, основание ровное, толщ.0,1м</t>
  </si>
  <si>
    <t>Плитка резиновая Sagama Tile&amp;Roll с 90% вкраплением EPDM бежевого цвета, основание ровное, толщ.0,1м</t>
  </si>
  <si>
    <t>Плитка резиновая Sagama Tile&amp;Roll с 90% вкраплением EPDM белого цвета, основание ровное, толщ.0,1м</t>
  </si>
  <si>
    <t>Плитка фигурная тротуарная, серая толщина 60 мм (Прямоугольник Лайн гладкая Stelnrus)</t>
  </si>
  <si>
    <t>Плиты бетонные лоток 330х150х60мм</t>
  </si>
  <si>
    <t>101-1782</t>
  </si>
  <si>
    <t>Ткань мешочная</t>
  </si>
  <si>
    <t>Щебень известняковый для строительных работ марка 400</t>
  </si>
  <si>
    <t>Щебень известняковый для строительных работ марка 400, фракция 15-25 мм</t>
  </si>
  <si>
    <t>408-0024</t>
  </si>
  <si>
    <t>Щебень известняковый для строительных работ марка 400, фракция 40-70 мм</t>
  </si>
  <si>
    <t>509-5584</t>
  </si>
  <si>
    <t>Лоток пластиковый Standart 100 с пластиковой решеткой</t>
  </si>
  <si>
    <t>БРЛ-4.10</t>
  </si>
  <si>
    <t>Раствор цементный   B7,5 F35 М100 Ф35  (в летнее время)</t>
  </si>
  <si>
    <t>101-2181</t>
  </si>
  <si>
    <t>Шурупы с полукруглой головкой 5х35 мм</t>
  </si>
  <si>
    <t>материал ГП</t>
  </si>
  <si>
    <t>принадлежность материалов</t>
  </si>
  <si>
    <t xml:space="preserve"> 6.2.2.1.5 Устройство  придомовых тротуаров и площадок (изм.6) </t>
  </si>
  <si>
    <t>414-0400</t>
  </si>
  <si>
    <t>Газон рулонный</t>
  </si>
  <si>
    <t>102-0066</t>
  </si>
  <si>
    <t>Доски необрезные хвойных пород длиной 4-6,5 м, шириной 75-150 мм, толщиной 16 мм, IV сорта</t>
  </si>
  <si>
    <t>Приложение №2</t>
  </si>
  <si>
    <t xml:space="preserve">Перечень материалов подрядчика </t>
  </si>
  <si>
    <t>Перечень материалов генподрядчика</t>
  </si>
  <si>
    <t xml:space="preserve"> 5.12.1.5 Система отопления здания</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</si>
  <si>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</si>
  <si>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</si>
  <si>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</si>
  <si>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максимальная цена работы</t>
  </si>
  <si>
    <t xml:space="preserve"> Лоджии</t>
  </si>
  <si>
    <t>13-03-004-26</t>
  </si>
  <si>
    <t xml:space="preserve"> экраны ограждения лоджий</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</si>
  <si>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экранов)</t>
  </si>
  <si>
    <t>Металлические ограждения лоджий</t>
  </si>
  <si>
    <t>Окраска металлических огрунтованных поверхностей эмалью ПФ-115</t>
  </si>
  <si>
    <t xml:space="preserve"> Лестница</t>
  </si>
  <si>
    <t>07-05-016-3</t>
  </si>
  <si>
    <t>100 м ограждения</t>
  </si>
  <si>
    <t>Кухонные зашивки</t>
  </si>
  <si>
    <t>10-05-010-2</t>
  </si>
  <si>
    <t>Облицовка стен по системе «КНАУФ» по одинарному металлическому каркасу из ПН и ПС профилей гипсокартонными листами в два слоя (С 626) с дверным проемом</t>
  </si>
  <si>
    <t>100 м2 стен (за вычетом проемов)</t>
  </si>
  <si>
    <t>Монтаж профилей</t>
  </si>
  <si>
    <t>10-01-039-5</t>
  </si>
  <si>
    <t>Установка люков</t>
  </si>
  <si>
    <t>100 М2 ПРОЕМОВ</t>
  </si>
  <si>
    <t>Зашивки ДЗ-1,ДЗ-1*,ДЗ-2,ДЗ-3</t>
  </si>
  <si>
    <t>10-01-010-1</t>
  </si>
  <si>
    <t>1 м3 древесины в конструкции</t>
  </si>
  <si>
    <t>15-02-024-4</t>
  </si>
  <si>
    <t>Облицовка листами ГКЛВ</t>
  </si>
  <si>
    <t>100 М2 ОТДЕЛЫВАЕМОЙ ПОВЕРХНОСТИ</t>
  </si>
  <si>
    <t>Зашивка техниши</t>
  </si>
  <si>
    <t>Установка люков в перекрытиях, площадь проема до 2 м2</t>
  </si>
  <si>
    <t>100 м2 поверхности</t>
  </si>
  <si>
    <t xml:space="preserve"> 5.8.2.1.3 Монтаж дверей в МОП, входных в квартиры и межкомнатных</t>
  </si>
  <si>
    <t>Двери-деревянные</t>
  </si>
  <si>
    <t xml:space="preserve"> 1 этаж (общие комнаты, гостиные, кухни, спальни, коридоры, прихожие )</t>
  </si>
  <si>
    <t xml:space="preserve"> 1 этаж ( ванные. туалетные )</t>
  </si>
  <si>
    <t xml:space="preserve"> Поэтажный коридор 1-го этажа</t>
  </si>
  <si>
    <t xml:space="preserve"> Лестничная площадка (1-й этаж)</t>
  </si>
  <si>
    <t>100 м шва</t>
  </si>
  <si>
    <t xml:space="preserve"> Типовой этаж (кухни, общие комнаты, гостинные спальни. коридоры. прихожие. кладовые, встроенные шкафы )</t>
  </si>
  <si>
    <t xml:space="preserve"> Типовой этаж ( ванные. туалетные )</t>
  </si>
  <si>
    <t>100 м2 оштукатуриваемой поверхности</t>
  </si>
  <si>
    <t>10-01-036-1</t>
  </si>
  <si>
    <t>100 п. м</t>
  </si>
  <si>
    <t xml:space="preserve"> Малярные работы</t>
  </si>
  <si>
    <t>Армирование стеклотканной сеткой в местах сопряжения разнородных материалов</t>
  </si>
  <si>
    <t xml:space="preserve"> Облицовочные работы</t>
  </si>
  <si>
    <t xml:space="preserve"> Навигационные элементы</t>
  </si>
  <si>
    <t>10-01-058-1</t>
  </si>
  <si>
    <t>10 шт. блоков</t>
  </si>
  <si>
    <t>Устройство уголков</t>
  </si>
  <si>
    <t xml:space="preserve"> Обойные работы</t>
  </si>
  <si>
    <t>07-05-039-8</t>
  </si>
  <si>
    <t>10-01-035-2</t>
  </si>
  <si>
    <t>Установка подоконных досок из ПВХ в панельных стенах</t>
  </si>
  <si>
    <t>15-02-015-5</t>
  </si>
  <si>
    <t>Штукатурка поверхностей внутри здания известковым раствором улучшенная по камню и бетону стен</t>
  </si>
  <si>
    <t>26-01-036-1</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</si>
  <si>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</si>
  <si>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</si>
  <si>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</si>
  <si>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F-профиля)</t>
  </si>
  <si>
    <t>Установка уголков ПВХ на клее (Установка стартового профиля)</t>
  </si>
  <si>
    <t>Установка уголков ПВХ на клее (Установка нащельника ПВХ (снаружи))</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</si>
  <si>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</si>
  <si>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</si>
  <si>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</si>
  <si>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</si>
  <si>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</si>
  <si>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</si>
  <si>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</si>
  <si>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</si>
  <si>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</si>
  <si>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</si>
  <si>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</si>
  <si>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</si>
  <si>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</si>
  <si>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</si>
  <si>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</si>
  <si>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</si>
  <si>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</si>
  <si>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</si>
  <si>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</si>
  <si>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</si>
  <si>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</si>
  <si>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</si>
  <si>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</si>
  <si>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</si>
  <si>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</si>
  <si>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</si>
  <si>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</si>
  <si>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</si>
  <si>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</si>
  <si>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</si>
  <si>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Комплекс из 3-х многоквартирных домов на земельном участке №22 по ул.Черепичная в г.Орле. 3-й этап строительства - многоквартирный дом корпус 3 (поз.4)</t>
  </si>
  <si>
    <t>Металлические лестницы и решетки</t>
  </si>
  <si>
    <t>Устройство металлических ограждений с поручнями из поливинилхлорида  (поручень)</t>
  </si>
  <si>
    <t xml:space="preserve"> 5.4.2.3.5 Монтаж окон </t>
  </si>
  <si>
    <t xml:space="preserve"> Выше отм. 0.000</t>
  </si>
  <si>
    <t xml:space="preserve">Устройство герметизации коробок окон и балконных дверей мастикой вулканизирующейся тиоколовой ( герметиком силиконовым подоконник)  (Поправка: "Орелстрой" прил.3, т.1,п.05) </t>
  </si>
  <si>
    <t xml:space="preserve">Изоляция изделиями из волокнистых и зернистых материалов с креплением на клее и дюбелями холодных поверхностей наружных стен  (Поправка: "Орелстрой" прил.3, т.1,п.18) </t>
  </si>
  <si>
    <t xml:space="preserve"> 5.7.3.3.3 Устройство перегородок из листовых материалов на каркасе</t>
  </si>
  <si>
    <t>Установка элементов каркаса из брусьев (зашивки ДЗ)</t>
  </si>
  <si>
    <t>Облицовка стен по системе «КНАУФ» по одинарному металлическому каркасу из ПН и ПС профилей гипсоволокнистыми листами в два слоя (С 626) с дверным проемом</t>
  </si>
  <si>
    <t>в10-01-039-15</t>
  </si>
  <si>
    <t>Установка входных дверных блоков в квартиру ДУ 21-10 (поз.5,5*)</t>
  </si>
  <si>
    <t>Установка входных дверных блоков в квартиру ДУ 21-10 (поз.6,6*)</t>
  </si>
  <si>
    <t>в10-01-039-10</t>
  </si>
  <si>
    <t>Установка дверных блоков ДГ 21-7 шириной коробки до 100 мм</t>
  </si>
  <si>
    <t>Установка дверных блоков ДГ 21-7 шириной коробки до 100 мм  (котельная, КУИ)</t>
  </si>
  <si>
    <t>в10-01-039-13</t>
  </si>
  <si>
    <t>Установка дверных блоков ДГ 21-9 шириной коробки 120 мм</t>
  </si>
  <si>
    <t>в10-01-039-14</t>
  </si>
  <si>
    <t>Установка дверных блоков ДГ 21-9 шириной коробки 160 мм</t>
  </si>
  <si>
    <t>в10-01-047-3</t>
  </si>
  <si>
    <t>Установка дверных приборов: замки врезные с ручкой (входные дв + куи)</t>
  </si>
  <si>
    <t>100 ШТ</t>
  </si>
  <si>
    <t>Установка дверных приборов ручки-защелки</t>
  </si>
  <si>
    <t xml:space="preserve"> 5.9.1.3.6 Устройство полов, полы котельной </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</si>
  <si>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</si>
  <si>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</si>
  <si>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</si>
  <si>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</si>
  <si>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Устройство плинтусов из плиток керамических (МОП)</t>
  </si>
  <si>
    <t>11-01-049-1</t>
  </si>
  <si>
    <t xml:space="preserve">Укладка металлического накладного профиля (пороги)  (Поправка: "Орелстрой" прил.3, т.1,п.09) </t>
  </si>
  <si>
    <t>100 м профиля</t>
  </si>
  <si>
    <t>в15-02-019-14</t>
  </si>
  <si>
    <t>Огрунтовка бетонных поверхностей</t>
  </si>
  <si>
    <t>100 м2</t>
  </si>
  <si>
    <t>в11-01-036-5</t>
  </si>
  <si>
    <t>Подготовка поверхности пола для укладки линолиума в жилых домах КПД</t>
  </si>
  <si>
    <t>11-01-048-3</t>
  </si>
  <si>
    <t>Устройство сборных оснований из малоформатных ГВЛ на пенополистирольных плитах толщиной слоя до 50 мм</t>
  </si>
  <si>
    <t>11-01-050-1</t>
  </si>
  <si>
    <t>Устройство пароизоляции из полиэтиленовой пленки в один слой насухо</t>
  </si>
  <si>
    <t>11-01-036-1</t>
  </si>
  <si>
    <t>Устройство покрытий из линолеума на клее «Бустилат»</t>
  </si>
  <si>
    <t>11-01-011-5</t>
  </si>
  <si>
    <t>Устройство стяжек легкобетонных толщиной 20 мм (60 мм)</t>
  </si>
  <si>
    <t>100 м2 стяжки</t>
  </si>
  <si>
    <t>11-01-011-6</t>
  </si>
  <si>
    <t>Устройство стяжек на каждые 5 мм изменения толщины стяжки добавлять или исключать к расценке 11-01-011-05</t>
  </si>
  <si>
    <t>11-01-011-1</t>
  </si>
  <si>
    <t>Устройство стяжек цементных толщиной 20 мм</t>
  </si>
  <si>
    <t>11-01-011-2</t>
  </si>
  <si>
    <t>Устройство стяжек на каждые 5 мм изменения толщины стяжки добавлять или исключать к расценке 11-01-011-01</t>
  </si>
  <si>
    <t>и13-03-006-1</t>
  </si>
  <si>
    <t>Устройство гидроизоляции поверхностей герметезирующей цементной смесью "ГЛИМС-Водоstop" пола, толщиной слоя 3 мм</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</si>
  <si>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</si>
  <si>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</si>
  <si>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 xml:space="preserve"> Тамбур 2.Лестничная площадка на отм 0,000, Лифтовый холл 1-го этажа</t>
  </si>
  <si>
    <t>Устройство стяжек цементных толщиной 20 мм (38 мм)</t>
  </si>
  <si>
    <t>Устройство стяжек на каждые 5 мм изменения толщины стяжки добавлять или исключать к расценке 11-01-011-01, к=3,6</t>
  </si>
  <si>
    <t>11-01-027-5</t>
  </si>
  <si>
    <t>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t>
  </si>
  <si>
    <t>Устройство стяжек цементных толщиной 20 мм (48 мм)</t>
  </si>
  <si>
    <t>Устройство стяжек на каждые 5 мм изменения толщины стяжки добавлять или исключать к расценке 11-01-011-01, к=5,6</t>
  </si>
  <si>
    <t>1-й этаж (мусорокамера)</t>
  </si>
  <si>
    <t xml:space="preserve"> Межквартирный коридор. Лифтовый холл типового этажа.</t>
  </si>
  <si>
    <t>Штукатурные  работы</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</si>
  <si>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</si>
  <si>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</si>
  <si>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</si>
  <si>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</si>
  <si>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15-02-019-5</t>
  </si>
  <si>
    <t>Сплошное выравнивание внутренних поверхностей (однослойное оштукатуривание)из сухих растворных смесей толщиной до 10 мм оконных и дверных откосов плоских</t>
  </si>
  <si>
    <t>15-04-006-1</t>
  </si>
  <si>
    <t>Покрытие поверхностей грунтовкой глубокого проникновения за 1 раз потолков</t>
  </si>
  <si>
    <t>Покрытие поверхностей грунтовкой глубокого проникновения за 1 раз стен</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</si>
  <si>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</si>
  <si>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</si>
  <si>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</si>
  <si>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</si>
  <si>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</si>
  <si>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</si>
  <si>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</si>
  <si>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</si>
  <si>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</si>
  <si>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</si>
  <si>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финишной шпатлевкой (пожарные шкафы)</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</si>
  <si>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</si>
  <si>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</si>
  <si>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</si>
  <si>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</si>
  <si>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</si>
  <si>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Огрунтовка бетонных поверхностей стен</t>
  </si>
  <si>
    <t>Огрунтовка бетонных поверхностей стен (откосы)</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</si>
  <si>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</si>
  <si>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</si>
  <si>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</si>
  <si>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</si>
  <si>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</si>
  <si>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</si>
  <si>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</si>
  <si>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Установка уголков ПВХ на клее</t>
  </si>
  <si>
    <t>26-01-054-3</t>
  </si>
  <si>
    <t>Оклеивание поверхности изоляции тканями стеклянными, хлопчатобумажными на клее ПВА</t>
  </si>
  <si>
    <t>100 м2 поверхности покрытия изоляции</t>
  </si>
  <si>
    <t>15-01-019-5</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</si>
  <si>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</si>
  <si>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100 М2 ПОВЕРХНОСТИ ОБЛИЦОВКИ</t>
  </si>
  <si>
    <t xml:space="preserve"> Подвесной потолок</t>
  </si>
  <si>
    <t>10-06-040-2</t>
  </si>
  <si>
    <t>Устройство подвесных потолков из гипсоволокнистых листов (ГВЛ) по системе «КНАУФ» одноуровневых (П 213)</t>
  </si>
  <si>
    <t>100 м2 потолка</t>
  </si>
  <si>
    <t>Шпатлевка поверхностей потолков за один раз внутри помещений финишной шпатлевкой (по гипсокартону)</t>
  </si>
  <si>
    <t>Установка табличек с номером этажа , со списком квартир</t>
  </si>
  <si>
    <t>15-06-003-1</t>
  </si>
  <si>
    <t>Установка цифр с нумерацией квартир размером 0,12 х 0,12</t>
  </si>
  <si>
    <t>100 м2 оклеиваемой поверхности</t>
  </si>
  <si>
    <t>Установка указателей</t>
  </si>
  <si>
    <t>Установка указателя пожаробезопасной зоны</t>
  </si>
  <si>
    <t>Установка пиктограммы для обеспечения пожарной безопасности лифтов</t>
  </si>
  <si>
    <t xml:space="preserve"> Штукатурные работы</t>
  </si>
  <si>
    <t xml:space="preserve"> 5.9.3.3.5 Отделка квартир </t>
  </si>
  <si>
    <t>46-03-017-1</t>
  </si>
  <si>
    <t>Заделка отверстий, гнезд и борозд в перекрытиях железобетонных площадью до 0,1 м2</t>
  </si>
  <si>
    <t>1 м3 заделки</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</si>
  <si>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</si>
  <si>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</si>
  <si>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</si>
  <si>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Огрунтовка бетонных поверхностей стен (ванные, туалетные, совмещенные с/уз)</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</si>
  <si>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</si>
  <si>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</si>
  <si>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</si>
  <si>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</si>
  <si>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</si>
  <si>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</si>
  <si>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</si>
  <si>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</si>
  <si>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</si>
  <si>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Огрунтовка бетонных поверхностей стен (ванные, туалетные, совмещенные с/у)</t>
  </si>
  <si>
    <t>Огрунтовка бетонных поверхностей стен (рабочая стенка кухни)</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</si>
  <si>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</si>
  <si>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</si>
  <si>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</si>
  <si>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Установка перфорированных уголков</t>
  </si>
  <si>
    <t>15-06-001-2</t>
  </si>
  <si>
    <t>Оклейка обоями стен по монолитной штукатурке и бетону тиснеными и плотными, к=0,7</t>
  </si>
  <si>
    <t>100 м2 оклеиваемой и обиваемой поверхности</t>
  </si>
  <si>
    <t xml:space="preserve"> 5.9.5.3.3 Отделка технических помещений, в том числе техэтаж (чердак)</t>
  </si>
  <si>
    <t>15-04-006-3</t>
  </si>
  <si>
    <t>и15-04-021-2</t>
  </si>
  <si>
    <t>Окраска подготовленных под окраску потолков акриловыми красками внутри помещения за 1 раз по штукатурке и сборным конструкциям (водомерный узел)</t>
  </si>
  <si>
    <t>15-04-025-10</t>
  </si>
  <si>
    <t>Улучшенная окраска масляными составами по сборным конструкциям стен, подготовленных под окраску (лифт шахта, машинное помещение, кладовая уб инветаря)</t>
  </si>
  <si>
    <t>15-04-002-2</t>
  </si>
  <si>
    <t>Известковая окраска водными составами внутри помещений по кирпичу и бетону</t>
  </si>
  <si>
    <t>и15-04-021-1</t>
  </si>
  <si>
    <t>Окраска подготовленных под окраску стен акриловыми красками внутри помещения за 1 раз по штукатурке и сборным конструкциям  (водомерный узел, насосная.электрощитовая)</t>
  </si>
  <si>
    <t>Огрунтовка бетонных и оштукатуренных поверхностей перед окраской акриловыми красками вододисперсионной акриловой грунтовкой (первый слой) стен</t>
  </si>
  <si>
    <t>15-01-019-1</t>
  </si>
  <si>
    <t>Гладкая облицовка стен, столбов, пилястр и откосов (без карнизных, плинтусных и угловых плиток) без установки плиток туалетного гарнитура на цементном растворе по кирпичу и бетону (мусорокамера)</t>
  </si>
  <si>
    <t xml:space="preserve"> 5.12.2.5 Система естественной вентиляции </t>
  </si>
  <si>
    <t>10-01-058-2</t>
  </si>
  <si>
    <t>Установка решеток щелевых регулирующих</t>
  </si>
  <si>
    <t>10 шт.</t>
  </si>
  <si>
    <t>Сроки производства работ : с момента заключения договора до 30.08.2025г.</t>
  </si>
  <si>
    <t>Ответственный:   Митракова Н.К.</t>
  </si>
  <si>
    <t xml:space="preserve"> 5.5.3.1.5 Отделка уличной части входных групп </t>
  </si>
  <si>
    <t>Деталь "Б"</t>
  </si>
  <si>
    <t>и11-01-047-1</t>
  </si>
  <si>
    <t>Устройство покрытий пола из керамического гранита на плиточном клее</t>
  </si>
  <si>
    <t>27-07-005-4</t>
  </si>
  <si>
    <t>Резка тротуарной плитки толщиной 70 мм на отрезном станке</t>
  </si>
  <si>
    <t>1 м реза</t>
  </si>
  <si>
    <t>27-07-005-6</t>
  </si>
  <si>
    <t>Добавлять (уменьшать) на каждые 10 мм к расценке 27-07-005-04</t>
  </si>
  <si>
    <t>Деталь "А"</t>
  </si>
  <si>
    <t>Накладные ступени и подступенки</t>
  </si>
  <si>
    <t>07-05-015-1</t>
  </si>
  <si>
    <t>Устройство лестниц по готовому основанию из отдельных ступеней гладких (Накладная ступень "Три прорези-шагрень")</t>
  </si>
  <si>
    <t>100 М СТУПЕНЕЙ</t>
  </si>
  <si>
    <t>15-01-045-1</t>
  </si>
  <si>
    <t>Облицовка ступеней керамогранитными плитками толщиной до 15 мм (Подступенок для накладных проступей 1500х150х20)</t>
  </si>
  <si>
    <t>Внутренняя отделка</t>
  </si>
  <si>
    <t>и15-04-050-2</t>
  </si>
  <si>
    <t>Шпатлевка поверхностей стен за два раза внутри помещений готовой шпатлевкой по штукатурке и сборным конструкциям</t>
  </si>
  <si>
    <t xml:space="preserve"> 5.9.2.3.5  Отделка МОП общестроительные работы</t>
  </si>
  <si>
    <t>Объемы работ предварительные,могут меняться в связи с изменениями в рабочей документации, а так же после выдачи ЛСР на отделку квртир типа Комфорт и типа Базовая согласно перечня квартир от 01.02.2025г.который является приложением к данному ТЗ</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</si>
  <si>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</si>
  <si>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</si>
  <si>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</si>
  <si>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 xml:space="preserve"> 5.3.1.3.5  Монтаж конструкций здания выше 0.000</t>
  </si>
  <si>
    <t>Отделка квартир и МОП, секция а (оси 1-2), подъезд 3</t>
  </si>
  <si>
    <t>Приямок шахты лифта  ниже 0,00</t>
  </si>
  <si>
    <t>13-03-003-3</t>
  </si>
  <si>
    <t>Окраска огрунтованных бетонных и оштукатуренных поверхностей краской</t>
  </si>
  <si>
    <t>Котельный зал</t>
  </si>
  <si>
    <t>Котельный зал  (для создания уклона)</t>
  </si>
  <si>
    <t>Устройство плинтусов из плиток керамических</t>
  </si>
  <si>
    <t>Котельный зал  (в лотке)</t>
  </si>
  <si>
    <t>Котельная. Санузел</t>
  </si>
  <si>
    <t>Котельная</t>
  </si>
  <si>
    <t>Гладкая облицовка стен, столбов, пилястр и откосов (без карнизных, плинтусных и угловых плиток) без установки плиток туалетного гарнитура на цементном растворе по кирпичу и бетону</t>
  </si>
  <si>
    <t>Огрунтовка бетонных и оштукатуренных поверхностей перед окраской акриловыми красками вододисперсионной акриловой грунтовкой (первый слой)</t>
  </si>
  <si>
    <t>15-04-019-7</t>
  </si>
  <si>
    <t>Окраска фасадов акриловыми составами с лесов вручную по подготовленной поверхности</t>
  </si>
  <si>
    <t xml:space="preserve">  Вход №3</t>
  </si>
  <si>
    <t xml:space="preserve"> 5.9.3 Отделка квартир</t>
  </si>
  <si>
    <t>в15-02-019-13</t>
  </si>
  <si>
    <t>Установка профиля маячкового</t>
  </si>
  <si>
    <t>100 м</t>
  </si>
  <si>
    <t>в15-02-019-11</t>
  </si>
  <si>
    <t>Сплошное выравнивание внутренних поверхностей (однослойное оштукатуривание) из сухих растворных смесей на гипсовой основе толщиной 1 мм стен бетонных</t>
  </si>
  <si>
    <t>Предварительная (максимальная) стоимость комплекса отделочных работ составляет  16 349 383,20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</si>
</sst>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67"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11"/>
      <name val="Arial"/>
      <family val="2"/>
      <charset val="204"/>
    </font>
    <font>
      <sz val="10"/>
      <name val="Times New Roman"/>
      <family val="1"/>
      <charset val="204"/>
    </font>
    <font>
      <b/>
      <u/>
      <sz val="9"/>
      <name val="Arial"/>
      <family val="2"/>
      <charset val="204"/>
    </font>
    <font>
      <sz val="9"/>
      <color rgb="FFFFFFFF"/>
      <name val="Arial"/>
      <family val="2"/>
      <charset val="204"/>
    </font>
    <font>
      <b/>
      <sz val="11"/>
      <color theme="4" tint="-0.249977111117893"/>
      <name val="Arial Narrow"/>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46" fillId="0" borderId="0"/>
    <xf numFmtId="0" fontId="11" fillId="0" borderId="0"/>
  </cellStyleXfs>
  <cellXfs count="50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1" applyFont="1" applyProtection="1"/>
    <xf numFmtId="0" fontId="47" fillId="0" borderId="0" xfId="1" applyFont="1" applyAlignment="1" applyProtection="1">
      <alignment horizontal="center"/>
    </xf>
    <xf numFmtId="0" fontId="47" fillId="0" borderId="0" xfId="2" applyFont="1" applyProtection="1"/>
    <xf numFmtId="0" fontId="47" fillId="0" borderId="9" xfId="1" applyFont="1" applyBorder="1" applyAlignment="1" applyProtection="1">
      <alignment horizontal="center"/>
    </xf>
    <xf numFmtId="2" fontId="47" fillId="0" borderId="9" xfId="1" applyNumberFormat="1" applyFont="1" applyBorder="1" applyProtection="1"/>
    <xf numFmtId="2" fontId="48" fillId="0" borderId="0" xfId="1" applyNumberFormat="1" applyFont="1" applyAlignment="1" applyProtection="1">
      <alignment horizontal="right"/>
    </xf>
    <xf numFmtId="0" fontId="47" fillId="0" borderId="0" xfId="1" applyFont="1" applyBorder="1" applyAlignment="1" applyProtection="1">
      <alignment horizontal="center"/>
    </xf>
    <xf numFmtId="2" fontId="47" fillId="0" borderId="0" xfId="1" applyNumberFormat="1" applyFont="1" applyBorder="1" applyProtection="1"/>
    <xf numFmtId="0" fontId="47" fillId="0" borderId="0" xfId="2" applyFont="1" applyAlignment="1" applyProtection="1">
      <alignment horizontal="center"/>
    </xf>
    <xf numFmtId="0" fontId="47" fillId="0" borderId="0" xfId="2" applyFont="1" applyBorder="1" applyAlignment="1" applyProtection="1">
      <alignment horizontal="center"/>
    </xf>
    <xf numFmtId="2" fontId="47" fillId="0" borderId="0" xfId="2" applyNumberFormat="1" applyFont="1" applyBorder="1" applyProtection="1"/>
    <xf numFmtId="2" fontId="48" fillId="0" borderId="0" xfId="2" applyNumberFormat="1" applyFont="1" applyBorder="1" applyAlignment="1" applyProtection="1">
      <alignment horizontal="right"/>
    </xf>
    <xf numFmtId="0" fontId="50" fillId="0" borderId="0" xfId="2" applyFont="1" applyProtection="1"/>
    <xf numFmtId="0" fontId="50" fillId="0" borderId="0" xfId="2" applyFont="1" applyAlignment="1" applyProtection="1">
      <alignment horizontal="center"/>
    </xf>
    <xf numFmtId="0" fontId="50" fillId="0" borderId="0" xfId="2" applyFont="1" applyAlignment="1" applyProtection="1"/>
    <xf numFmtId="0" fontId="49" fillId="0" borderId="0" xfId="2" applyFont="1" applyAlignment="1" applyProtection="1"/>
    <xf numFmtId="0" fontId="48" fillId="0" borderId="0" xfId="2" applyFont="1" applyProtection="1"/>
    <xf numFmtId="0" fontId="52" fillId="0" borderId="0" xfId="2" applyFont="1" applyProtection="1"/>
    <xf numFmtId="0" fontId="48" fillId="0" borderId="0" xfId="2" applyFont="1" applyAlignment="1" applyProtection="1">
      <alignment horizontal="center" vertical="center" wrapText="1"/>
    </xf>
    <xf numFmtId="2" fontId="48" fillId="0" borderId="0" xfId="2" applyNumberFormat="1" applyFont="1" applyAlignment="1" applyProtection="1"/>
    <xf numFmtId="2" fontId="48" fillId="0" borderId="0" xfId="2" applyNumberFormat="1" applyFont="1" applyProtection="1"/>
    <xf numFmtId="0" fontId="53" fillId="0" borderId="0" xfId="2" applyFont="1" applyAlignment="1" applyProtection="1">
      <alignment vertical="center" wrapText="1"/>
    </xf>
    <xf numFmtId="0" fontId="54" fillId="0" borderId="0" xfId="2" applyFont="1" applyAlignment="1" applyProtection="1">
      <alignment vertical="center" wrapText="1"/>
    </xf>
    <xf numFmtId="0" fontId="55" fillId="0" borderId="0" xfId="2" applyFont="1" applyProtection="1"/>
    <xf numFmtId="0" fontId="52" fillId="0" borderId="0" xfId="2" applyFont="1" applyBorder="1" applyAlignment="1" applyProtection="1">
      <alignment horizontal="left" vertical="center" wrapText="1"/>
      <protection locked="0"/>
    </xf>
    <xf numFmtId="2" fontId="52" fillId="0" borderId="0" xfId="2" applyNumberFormat="1" applyFont="1" applyBorder="1" applyAlignment="1" applyProtection="1">
      <alignment horizontal="left" vertical="center" wrapText="1"/>
      <protection locked="0"/>
    </xf>
    <xf numFmtId="49" fontId="48" fillId="0" borderId="0" xfId="2" applyNumberFormat="1" applyFont="1" applyAlignment="1" applyProtection="1">
      <alignment horizontal="center" vertical="center"/>
    </xf>
    <xf numFmtId="0" fontId="48" fillId="0" borderId="0" xfId="2" applyFont="1" applyAlignment="1" applyProtection="1">
      <alignment horizontal="center"/>
    </xf>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52" fillId="0" borderId="6" xfId="2" applyFont="1" applyBorder="1" applyAlignment="1" applyProtection="1">
      <alignment horizontal="center" wrapText="1"/>
    </xf>
    <xf numFmtId="0" fontId="52" fillId="0" borderId="6" xfId="2" applyNumberFormat="1" applyFont="1" applyBorder="1" applyAlignment="1" applyProtection="1">
      <alignment horizont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2" fontId="47" fillId="0" borderId="0" xfId="2" applyNumberFormat="1" applyFont="1" applyProtection="1"/>
    <xf numFmtId="0" fontId="11" fillId="0" borderId="0" xfId="2" applyAlignment="1">
      <alignment horizontal="left" vertical="top"/>
    </xf>
    <xf numFmtId="0" fontId="11" fillId="0" borderId="0" xfId="2"/>
    <xf numFmtId="0" fontId="17" fillId="0" borderId="0" xfId="2" applyFont="1"/>
    <xf numFmtId="0" fontId="22" fillId="0" borderId="2" xfId="2" applyFont="1" applyBorder="1" applyAlignment="1">
      <alignment horizontal="center"/>
    </xf>
    <xf numFmtId="0" fontId="22" fillId="0" borderId="1" xfId="2" applyFont="1" applyBorder="1" applyAlignment="1">
      <alignment horizontal="center"/>
    </xf>
    <xf numFmtId="0" fontId="20" fillId="0" borderId="0" xfId="2" applyFont="1" applyAlignment="1">
      <alignment horizontal="center" wrapText="1"/>
    </xf>
    <xf numFmtId="0" fontId="13" fillId="0" borderId="0" xfId="2" applyFont="1"/>
    <xf numFmtId="0" fontId="51" fillId="0" borderId="0" xfId="2" applyFont="1" applyAlignment="1">
      <alignment vertical="top" wrapText="1"/>
    </xf>
    <xf numFmtId="0" fontId="18" fillId="0" borderId="6" xfId="0" applyFont="1" applyBorder="1" applyAlignment="1">
      <alignment horizontal="left" vertical="top" wrapText="1"/>
    </xf>
    <xf numFmtId="0" fontId="11" fillId="0" borderId="6" xfId="2" applyBorder="1" applyAlignment="1">
      <alignment wrapText="1"/>
    </xf>
    <xf numFmtId="0" fontId="18" fillId="3" borderId="0" xfId="0" applyFont="1" applyFill="1"/>
    <xf numFmtId="4" fontId="24" fillId="0" borderId="23" xfId="0" applyNumberFormat="1" applyFont="1" applyBorder="1" applyAlignment="1">
      <alignment horizontal="right" shrinkToFit="1"/>
    </xf>
    <xf numFmtId="4" fontId="24" fillId="0" borderId="6" xfId="0" applyNumberFormat="1" applyFont="1" applyBorder="1" applyAlignment="1">
      <alignment horizontal="right" shrinkToFit="1"/>
    </xf>
    <xf numFmtId="0" fontId="24" fillId="0" borderId="0" xfId="0" applyFont="1" applyAlignment="1">
      <alignment wrapText="1"/>
    </xf>
    <xf numFmtId="0" fontId="65" fillId="0" borderId="0" xfId="0" applyFont="1"/>
    <xf numFmtId="0" fontId="11" fillId="0" borderId="6" xfId="2" applyBorder="1"/>
    <xf numFmtId="0" fontId="11" fillId="0" borderId="6" xfId="2" applyFont="1" applyBorder="1" applyAlignment="1">
      <alignment wrapText="1"/>
    </xf>
    <xf numFmtId="0" fontId="11" fillId="0" borderId="6" xfId="2" applyFont="1" applyBorder="1"/>
    <xf numFmtId="0" fontId="11" fillId="0" borderId="0" xfId="2" applyAlignment="1">
      <alignment horizontal="center" vertical="center"/>
    </xf>
    <xf numFmtId="0" fontId="11" fillId="0" borderId="0" xfId="2" applyFont="1" applyAlignment="1">
      <alignment horizontal="center" vertical="center"/>
    </xf>
    <xf numFmtId="0" fontId="20" fillId="0" borderId="0" xfId="2" applyFont="1" applyAlignment="1">
      <alignment horizontal="center" vertical="center" wrapText="1"/>
    </xf>
    <xf numFmtId="0" fontId="12" fillId="0" borderId="0" xfId="2" applyFont="1" applyAlignment="1">
      <alignment horizontal="center" vertical="center"/>
    </xf>
    <xf numFmtId="0" fontId="22" fillId="0" borderId="2" xfId="2" applyFont="1" applyBorder="1" applyAlignment="1">
      <alignment horizontal="center" vertical="center"/>
    </xf>
    <xf numFmtId="0" fontId="22" fillId="0" borderId="1" xfId="2" applyFont="1" applyBorder="1" applyAlignment="1">
      <alignment horizontal="center" vertical="center"/>
    </xf>
    <xf numFmtId="0" fontId="22" fillId="0" borderId="6" xfId="0" applyFont="1" applyFill="1" applyBorder="1" applyAlignment="1">
      <alignment horizontal="center" vertical="center" shrinkToFit="1"/>
    </xf>
    <xf numFmtId="0" fontId="11" fillId="0" borderId="6" xfId="2" applyBorder="1" applyAlignment="1">
      <alignment horizontal="center" vertical="center" wrapText="1"/>
    </xf>
    <xf numFmtId="0" fontId="11" fillId="0" borderId="6" xfId="2" applyBorder="1" applyAlignment="1">
      <alignment horizontal="center" vertical="center"/>
    </xf>
    <xf numFmtId="0" fontId="11" fillId="0" borderId="6" xfId="2" applyFont="1" applyBorder="1" applyAlignment="1">
      <alignment horizontal="center" vertical="center" wrapText="1"/>
    </xf>
    <xf numFmtId="0" fontId="11" fillId="0" borderId="6" xfId="2" applyFont="1" applyBorder="1" applyAlignment="1">
      <alignment horizontal="center" vertical="center"/>
    </xf>
    <xf numFmtId="0" fontId="11" fillId="0" borderId="0" xfId="2" applyAlignment="1">
      <alignment horizontal="left"/>
    </xf>
    <xf numFmtId="0" fontId="20" fillId="0" borderId="0" xfId="2" applyFont="1" applyAlignment="1">
      <alignment horizontal="left" wrapText="1"/>
    </xf>
    <xf numFmtId="0" fontId="22" fillId="0" borderId="2" xfId="2" applyFont="1" applyBorder="1" applyAlignment="1">
      <alignment horizontal="left"/>
    </xf>
    <xf numFmtId="0" fontId="22" fillId="0" borderId="1" xfId="2" applyFont="1" applyBorder="1" applyAlignment="1">
      <alignment horizontal="left"/>
    </xf>
    <xf numFmtId="0" fontId="22" fillId="0" borderId="6" xfId="0" applyFont="1" applyFill="1" applyBorder="1" applyAlignment="1">
      <alignment horizontal="left" wrapText="1"/>
    </xf>
    <xf numFmtId="0" fontId="11" fillId="0" borderId="6" xfId="2" applyBorder="1" applyAlignment="1">
      <alignment horizontal="left" wrapText="1"/>
    </xf>
    <xf numFmtId="0" fontId="11" fillId="0" borderId="6" xfId="2" applyFont="1" applyBorder="1" applyAlignment="1">
      <alignment horizontal="left" wrapText="1"/>
    </xf>
    <xf numFmtId="0" fontId="11" fillId="0" borderId="6" xfId="2" applyFont="1" applyBorder="1" applyAlignment="1">
      <alignment horizontal="left"/>
    </xf>
    <xf numFmtId="0" fontId="13" fillId="3" borderId="0" xfId="0" applyFont="1" applyFill="1" applyAlignment="1">
      <alignment horizontal="center" vertical="center"/>
    </xf>
    <xf numFmtId="0" fontId="18" fillId="3" borderId="0" xfId="0" applyFont="1" applyFill="1" applyAlignment="1">
      <alignment horizontal="left"/>
    </xf>
    <xf numFmtId="0" fontId="18" fillId="3" borderId="6" xfId="2" applyFont="1" applyFill="1" applyBorder="1" applyAlignment="1">
      <alignment wrapText="1"/>
    </xf>
    <xf numFmtId="0" fontId="18" fillId="3" borderId="0" xfId="2" applyFont="1" applyFill="1"/>
    <xf numFmtId="0" fontId="18" fillId="3" borderId="0" xfId="2" applyFont="1" applyFill="1" applyAlignment="1">
      <alignment horizontal="center" vertical="center"/>
    </xf>
    <xf numFmtId="0" fontId="18" fillId="3" borderId="0" xfId="2" applyFont="1" applyFill="1" applyAlignment="1">
      <alignment horizontal="left"/>
    </xf>
    <xf numFmtId="0" fontId="18" fillId="3" borderId="6" xfId="2" applyFont="1" applyFill="1" applyBorder="1" applyAlignment="1">
      <alignment horizontal="center" vertical="center" wrapText="1"/>
    </xf>
    <xf numFmtId="0" fontId="22" fillId="0" borderId="4" xfId="2" applyFont="1" applyBorder="1" applyAlignment="1">
      <alignment horizontal="center" vertical="center"/>
    </xf>
    <xf numFmtId="0" fontId="22" fillId="0" borderId="4" xfId="2" applyFont="1" applyBorder="1" applyAlignment="1">
      <alignment horizontal="center"/>
    </xf>
    <xf numFmtId="0" fontId="13" fillId="2" borderId="0" xfId="2" applyFont="1" applyFill="1"/>
    <xf numFmtId="0" fontId="11" fillId="2" borderId="0" xfId="2" applyFill="1"/>
    <xf numFmtId="0" fontId="18" fillId="2" borderId="0" xfId="0" applyFont="1" applyFill="1"/>
    <xf numFmtId="0" fontId="65" fillId="2" borderId="0" xfId="0" applyFont="1" applyFill="1"/>
    <xf numFmtId="0" fontId="18" fillId="2" borderId="0" xfId="2" applyFont="1" applyFill="1"/>
    <xf numFmtId="0" fontId="22" fillId="0" borderId="37" xfId="2" applyFont="1" applyBorder="1" applyAlignment="1">
      <alignment horizontal="center"/>
    </xf>
    <xf numFmtId="0" fontId="22" fillId="0" borderId="4" xfId="0" applyFont="1" applyFill="1" applyBorder="1" applyAlignment="1">
      <alignment horizontal="right" shrinkToFit="1"/>
    </xf>
    <xf numFmtId="0" fontId="11" fillId="0" borderId="4" xfId="2" applyBorder="1" applyAlignment="1">
      <alignment wrapText="1"/>
    </xf>
    <xf numFmtId="0" fontId="11" fillId="0" borderId="4" xfId="2" applyBorder="1"/>
    <xf numFmtId="0" fontId="11" fillId="0" borderId="4" xfId="2" applyFont="1" applyBorder="1" applyAlignment="1">
      <alignment wrapText="1"/>
    </xf>
    <xf numFmtId="0" fontId="11" fillId="0" borderId="4" xfId="2" applyFont="1" applyBorder="1"/>
    <xf numFmtId="0" fontId="13" fillId="2" borderId="6" xfId="2" applyFont="1" applyFill="1" applyBorder="1" applyAlignment="1">
      <alignment horizontal="left"/>
    </xf>
    <xf numFmtId="0" fontId="11" fillId="2" borderId="6" xfId="2" applyFont="1" applyFill="1" applyBorder="1" applyAlignment="1">
      <alignment horizontal="left"/>
    </xf>
    <xf numFmtId="0" fontId="11" fillId="2" borderId="10" xfId="2" applyFont="1" applyFill="1" applyBorder="1" applyAlignment="1">
      <alignment horizontal="left"/>
    </xf>
    <xf numFmtId="0" fontId="11" fillId="2" borderId="0" xfId="2" applyFont="1" applyFill="1" applyBorder="1" applyAlignment="1">
      <alignment horizontal="left"/>
    </xf>
    <xf numFmtId="0" fontId="11" fillId="2" borderId="36" xfId="2" applyFont="1" applyFill="1" applyBorder="1" applyAlignment="1">
      <alignment horizontal="left"/>
    </xf>
    <xf numFmtId="3" fontId="22" fillId="0" borderId="6" xfId="0" applyNumberFormat="1" applyFont="1" applyFill="1" applyBorder="1" applyAlignment="1">
      <alignment horizontal="left" shrinkToFit="1"/>
    </xf>
    <xf numFmtId="0" fontId="20" fillId="0" borderId="0" xfId="2" applyFont="1" applyAlignment="1">
      <alignment horizontal="center" wrapText="1"/>
    </xf>
    <xf numFmtId="0" fontId="13" fillId="0" borderId="0" xfId="2" applyFont="1"/>
    <xf numFmtId="0" fontId="18" fillId="3" borderId="6" xfId="2" applyFont="1" applyFill="1" applyBorder="1" applyAlignment="1">
      <alignment horizontal="left"/>
    </xf>
    <xf numFmtId="0" fontId="18" fillId="3" borderId="6" xfId="0" applyFont="1" applyFill="1" applyBorder="1" applyAlignment="1">
      <alignment horizontal="left"/>
    </xf>
    <xf numFmtId="4" fontId="18" fillId="5" borderId="6" xfId="0" applyNumberFormat="1" applyFont="1" applyFill="1" applyBorder="1"/>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4" fontId="17" fillId="0" borderId="0" xfId="0" applyNumberFormat="1" applyFont="1"/>
    <xf numFmtId="0" fontId="0" fillId="0" borderId="0" xfId="0"/>
    <xf numFmtId="0" fontId="11" fillId="0" borderId="0" xfId="0" applyFont="1"/>
    <xf numFmtId="2" fontId="48" fillId="0" borderId="0" xfId="0" applyNumberFormat="1" applyFont="1" applyAlignment="1" applyProtection="1">
      <alignment horizontal="center"/>
      <protection locked="0"/>
    </xf>
    <xf numFmtId="0" fontId="52" fillId="0" borderId="0" xfId="0" applyFont="1" applyBorder="1" applyAlignment="1" applyProtection="1">
      <alignment horizontal="left"/>
      <protection locked="0"/>
    </xf>
    <xf numFmtId="0" fontId="48" fillId="0" borderId="0" xfId="0" applyFont="1" applyAlignment="1" applyProtection="1">
      <alignment horizontal="center"/>
      <protection locked="0"/>
    </xf>
    <xf numFmtId="2" fontId="48" fillId="0" borderId="0" xfId="0" applyNumberFormat="1" applyFont="1" applyProtection="1">
      <protection locked="0"/>
    </xf>
    <xf numFmtId="0" fontId="48" fillId="0" borderId="0" xfId="0" applyFont="1" applyBorder="1" applyAlignment="1" applyProtection="1">
      <alignment horizontal="left"/>
      <protection locked="0"/>
    </xf>
    <xf numFmtId="0" fontId="48" fillId="0" borderId="0" xfId="0" applyNumberFormat="1" applyFont="1" applyFill="1" applyBorder="1" applyAlignment="1" applyProtection="1">
      <alignment horizontal="justify" vertical="top"/>
    </xf>
    <xf numFmtId="2"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horizontal="left" vertical="top"/>
    </xf>
    <xf numFmtId="2" fontId="48" fillId="0" borderId="0" xfId="0" applyNumberFormat="1" applyFont="1" applyFill="1" applyBorder="1" applyAlignment="1" applyProtection="1">
      <alignment horizontal="left" vertical="top"/>
    </xf>
    <xf numFmtId="0" fontId="48" fillId="0" borderId="0" xfId="0" applyFont="1" applyBorder="1" applyAlignment="1" applyProtection="1">
      <alignment horizontal="center" vertical="center" wrapText="1"/>
      <protection locked="0"/>
    </xf>
    <xf numFmtId="2" fontId="48" fillId="0" borderId="9" xfId="0" applyNumberFormat="1" applyFont="1" applyBorder="1" applyAlignment="1" applyProtection="1">
      <alignment vertical="center" wrapText="1"/>
      <protection locked="0"/>
    </xf>
    <xf numFmtId="0" fontId="18" fillId="0" borderId="0" xfId="0" applyFont="1" applyBorder="1" applyAlignment="1">
      <alignment horizontal="left" vertical="top" wrapText="1"/>
    </xf>
    <xf numFmtId="4" fontId="66" fillId="0" borderId="13" xfId="2" applyNumberFormat="1" applyFont="1" applyBorder="1" applyProtection="1"/>
    <xf numFmtId="0" fontId="47" fillId="0" borderId="0" xfId="2" applyFont="1" applyBorder="1" applyProtection="1"/>
    <xf numFmtId="0" fontId="52" fillId="0" borderId="0" xfId="0" applyFont="1" applyBorder="1" applyAlignment="1" applyProtection="1">
      <alignment horizontal="left"/>
      <protection locked="0"/>
    </xf>
    <xf numFmtId="0" fontId="48" fillId="0" borderId="0" xfId="0" applyFont="1" applyAlignment="1" applyProtection="1">
      <alignment horizontal="right" vertical="top"/>
    </xf>
    <xf numFmtId="49" fontId="0" fillId="0" borderId="0" xfId="0" applyNumberFormat="1" applyAlignment="1">
      <alignment horizontal="justify" vertical="top" wrapText="1"/>
    </xf>
    <xf numFmtId="0" fontId="47" fillId="0" borderId="0" xfId="0" applyFont="1" applyAlignment="1" applyProtection="1">
      <alignment vertical="top"/>
    </xf>
    <xf numFmtId="0" fontId="52" fillId="0" borderId="0" xfId="2" applyFont="1" applyBorder="1" applyAlignment="1" applyProtection="1">
      <protection locked="0"/>
    </xf>
    <xf numFmtId="0" fontId="51" fillId="0" borderId="0" xfId="2" applyFont="1" applyAlignment="1">
      <alignment vertical="top"/>
    </xf>
    <xf numFmtId="2" fontId="22" fillId="0" borderId="6" xfId="0" applyNumberFormat="1" applyFont="1" applyBorder="1" applyAlignment="1">
      <alignment horizontal="right" shrinkToFit="1"/>
    </xf>
    <xf numFmtId="165" fontId="22" fillId="0" borderId="6" xfId="0" applyNumberFormat="1" applyFont="1" applyBorder="1" applyAlignment="1">
      <alignment horizontal="right" shrinkToFit="1"/>
    </xf>
    <xf numFmtId="164" fontId="22" fillId="0" borderId="6" xfId="0" applyNumberFormat="1" applyFont="1" applyBorder="1" applyAlignment="1">
      <alignment horizontal="right" shrinkToFit="1"/>
    </xf>
    <xf numFmtId="0" fontId="64" fillId="0" borderId="0" xfId="0" applyFont="1" applyBorder="1" applyAlignment="1">
      <alignment horizontal="center" vertical="top" wrapText="1"/>
    </xf>
    <xf numFmtId="0" fontId="12" fillId="0" borderId="41" xfId="0" applyFont="1" applyBorder="1" applyAlignment="1">
      <alignment horizontal="left" vertical="top" wrapText="1"/>
    </xf>
    <xf numFmtId="49" fontId="12" fillId="0" borderId="36" xfId="0" applyNumberFormat="1" applyFont="1" applyBorder="1" applyAlignment="1">
      <alignment horizontal="left" vertical="top" wrapText="1"/>
    </xf>
    <xf numFmtId="0" fontId="22" fillId="0" borderId="36" xfId="0" applyFont="1" applyBorder="1" applyAlignment="1">
      <alignment horizontal="left" vertical="top" wrapText="1"/>
    </xf>
    <xf numFmtId="0" fontId="12" fillId="0" borderId="36" xfId="0" applyFont="1" applyBorder="1" applyAlignment="1">
      <alignment horizontal="right" wrapText="1"/>
    </xf>
    <xf numFmtId="0" fontId="22" fillId="0" borderId="36" xfId="0" applyFont="1" applyBorder="1" applyAlignment="1">
      <alignment horizontal="right" shrinkToFit="1"/>
    </xf>
    <xf numFmtId="4" fontId="24" fillId="0" borderId="36" xfId="0" applyNumberFormat="1" applyFont="1" applyBorder="1" applyAlignment="1">
      <alignment horizontal="right" shrinkToFit="1"/>
    </xf>
    <xf numFmtId="3" fontId="24" fillId="0" borderId="42" xfId="0" applyNumberFormat="1" applyFont="1" applyBorder="1" applyAlignment="1">
      <alignment horizontal="right" shrinkToFit="1"/>
    </xf>
    <xf numFmtId="0" fontId="12" fillId="0" borderId="44" xfId="0" applyFont="1" applyBorder="1" applyAlignment="1">
      <alignment horizontal="left" vertical="top" wrapText="1"/>
    </xf>
    <xf numFmtId="49" fontId="12" fillId="0" borderId="45" xfId="0" applyNumberFormat="1" applyFont="1" applyBorder="1" applyAlignment="1">
      <alignment horizontal="left" vertical="top" wrapText="1"/>
    </xf>
    <xf numFmtId="0" fontId="18" fillId="0" borderId="45" xfId="0" applyFont="1" applyBorder="1" applyAlignment="1">
      <alignment horizontal="left" vertical="top" wrapText="1"/>
    </xf>
    <xf numFmtId="0" fontId="12" fillId="0" borderId="45" xfId="0" applyFont="1" applyBorder="1" applyAlignment="1">
      <alignment horizontal="right" wrapText="1"/>
    </xf>
    <xf numFmtId="0" fontId="22" fillId="0" borderId="45" xfId="0" applyFont="1" applyBorder="1" applyAlignment="1">
      <alignment horizontal="right" shrinkToFit="1"/>
    </xf>
    <xf numFmtId="4" fontId="22" fillId="0" borderId="45" xfId="0" applyNumberFormat="1" applyFont="1" applyBorder="1" applyAlignment="1">
      <alignment horizontal="right" shrinkToFit="1"/>
    </xf>
    <xf numFmtId="4" fontId="18" fillId="5" borderId="46" xfId="0" applyNumberFormat="1" applyFont="1" applyFill="1" applyBorder="1"/>
    <xf numFmtId="0" fontId="25" fillId="0" borderId="36" xfId="0" applyFont="1" applyBorder="1" applyAlignment="1">
      <alignment horizontal="center" vertical="top" wrapText="1"/>
    </xf>
    <xf numFmtId="0" fontId="64" fillId="0" borderId="6" xfId="0" applyFont="1" applyBorder="1" applyAlignment="1">
      <alignment horizontal="left" vertical="top" wrapText="1"/>
    </xf>
    <xf numFmtId="0" fontId="47" fillId="0" borderId="0" xfId="2" applyFont="1" applyFill="1" applyProtection="1"/>
    <xf numFmtId="0" fontId="48" fillId="0" borderId="0" xfId="0" applyFont="1" applyFill="1" applyAlignment="1" applyProtection="1">
      <alignment horizontal="right" vertical="top"/>
    </xf>
    <xf numFmtId="165" fontId="22" fillId="0" borderId="23" xfId="0" applyNumberFormat="1" applyFont="1" applyBorder="1" applyAlignment="1">
      <alignment horizontal="right" shrinkToFit="1"/>
    </xf>
    <xf numFmtId="0" fontId="0" fillId="0" borderId="6" xfId="0" applyBorder="1"/>
    <xf numFmtId="3" fontId="24" fillId="0" borderId="36" xfId="0" applyNumberFormat="1" applyFont="1" applyBorder="1" applyAlignment="1">
      <alignment horizontal="right" shrinkToFit="1"/>
    </xf>
    <xf numFmtId="0" fontId="12" fillId="0" borderId="23" xfId="0" applyFont="1" applyBorder="1" applyAlignment="1">
      <alignment horizontal="left" vertical="top" wrapText="1"/>
    </xf>
    <xf numFmtId="0" fontId="12" fillId="0" borderId="6" xfId="0" applyFont="1" applyBorder="1" applyAlignment="1">
      <alignment horizontal="left" vertical="top" wrapText="1"/>
    </xf>
    <xf numFmtId="0" fontId="12" fillId="0" borderId="9" xfId="0" applyFont="1" applyBorder="1" applyAlignment="1">
      <alignment horizontal="left" wrapText="1"/>
    </xf>
    <xf numFmtId="0" fontId="41" fillId="0" borderId="3" xfId="0" applyFont="1" applyBorder="1" applyAlignment="1">
      <alignment horizontal="center"/>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39" fillId="0" borderId="3" xfId="0" applyFont="1" applyBorder="1" applyAlignment="1">
      <alignment horizontal="center"/>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0" fillId="0" borderId="1" xfId="0" applyBorder="1" applyAlignment="1"/>
    <xf numFmtId="0" fontId="0" fillId="0" borderId="32" xfId="0" applyBorder="1" applyAlignment="1"/>
    <xf numFmtId="0" fontId="0" fillId="0" borderId="33" xfId="0" applyBorder="1" applyAlignment="1"/>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8" fillId="0" borderId="3" xfId="0" applyFont="1" applyBorder="1" applyAlignment="1">
      <alignment horizontal="left" vertical="top" wrapText="1"/>
    </xf>
    <xf numFmtId="49" fontId="12" fillId="0" borderId="2" xfId="0" applyNumberFormat="1" applyFont="1" applyBorder="1" applyAlignment="1">
      <alignment horizontal="center"/>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64" fillId="0" borderId="0" xfId="0" applyFont="1" applyAlignment="1">
      <alignment horizontal="left" vertical="center" wrapText="1"/>
    </xf>
    <xf numFmtId="0" fontId="13" fillId="0" borderId="38" xfId="0" applyFont="1" applyBorder="1" applyAlignment="1">
      <alignment horizontal="center" vertical="top" wrapText="1"/>
    </xf>
    <xf numFmtId="0" fontId="13" fillId="0" borderId="5" xfId="0" applyFont="1" applyBorder="1" applyAlignment="1">
      <alignment horizontal="center" vertical="top" wrapText="1"/>
    </xf>
    <xf numFmtId="0" fontId="13" fillId="0" borderId="39" xfId="0" applyFont="1" applyBorder="1" applyAlignment="1">
      <alignment horizontal="center" vertical="top" wrapText="1"/>
    </xf>
    <xf numFmtId="0" fontId="64" fillId="0" borderId="0" xfId="0" applyFont="1" applyAlignment="1">
      <alignment horizontal="left" vertical="top" wrapText="1"/>
    </xf>
    <xf numFmtId="0" fontId="18" fillId="4" borderId="5" xfId="0" applyFont="1" applyFill="1" applyBorder="1" applyAlignment="1">
      <alignment horizontal="center" vertical="top" wrapText="1"/>
    </xf>
    <xf numFmtId="0" fontId="18" fillId="4" borderId="7" xfId="0" applyFont="1" applyFill="1" applyBorder="1" applyAlignment="1">
      <alignment horizontal="center" vertical="top" wrapText="1"/>
    </xf>
    <xf numFmtId="0" fontId="64" fillId="0" borderId="5" xfId="0" applyFont="1" applyBorder="1" applyAlignment="1">
      <alignment horizontal="center" vertical="top" wrapText="1"/>
    </xf>
    <xf numFmtId="0" fontId="64" fillId="0" borderId="39" xfId="0" applyFont="1" applyBorder="1" applyAlignment="1">
      <alignment horizontal="center" vertical="top" wrapText="1"/>
    </xf>
    <xf numFmtId="0" fontId="13" fillId="0" borderId="47" xfId="0" applyFont="1" applyBorder="1" applyAlignment="1">
      <alignment horizontal="center" vertical="top" wrapText="1"/>
    </xf>
    <xf numFmtId="0" fontId="13" fillId="0" borderId="48" xfId="0" applyFont="1" applyBorder="1" applyAlignment="1">
      <alignment horizontal="center" vertical="top" wrapText="1"/>
    </xf>
    <xf numFmtId="0" fontId="13" fillId="0" borderId="49" xfId="0" applyFont="1" applyBorder="1" applyAlignment="1">
      <alignment horizontal="center" vertical="top" wrapText="1"/>
    </xf>
    <xf numFmtId="0" fontId="25" fillId="0" borderId="5" xfId="0" applyFont="1" applyBorder="1" applyAlignment="1">
      <alignment horizontal="center" vertical="top" wrapText="1"/>
    </xf>
    <xf numFmtId="0" fontId="25" fillId="0" borderId="39" xfId="0" applyFont="1" applyBorder="1" applyAlignment="1">
      <alignment horizontal="center" vertical="top" wrapText="1"/>
    </xf>
    <xf numFmtId="0" fontId="13" fillId="0" borderId="4" xfId="0" applyFont="1" applyBorder="1" applyAlignment="1">
      <alignment horizontal="center" vertical="top" wrapText="1"/>
    </xf>
    <xf numFmtId="0" fontId="13" fillId="0" borderId="7" xfId="0" applyFont="1" applyBorder="1" applyAlignment="1">
      <alignment horizontal="center" vertical="top" wrapText="1"/>
    </xf>
    <xf numFmtId="0" fontId="52" fillId="0" borderId="0" xfId="2" applyFont="1" applyBorder="1" applyAlignment="1" applyProtection="1">
      <alignment horizontal="left" wrapText="1"/>
      <protection locked="0"/>
    </xf>
    <xf numFmtId="0" fontId="18" fillId="4" borderId="9" xfId="0" applyFont="1" applyFill="1" applyBorder="1" applyAlignment="1">
      <alignment horizontal="center" vertical="top" wrapText="1"/>
    </xf>
    <xf numFmtId="0" fontId="18" fillId="4" borderId="43" xfId="0" applyFont="1" applyFill="1" applyBorder="1" applyAlignment="1">
      <alignment horizontal="center" vertical="top" wrapText="1"/>
    </xf>
    <xf numFmtId="0" fontId="52" fillId="0" borderId="0" xfId="0" applyFont="1" applyFill="1" applyBorder="1" applyAlignment="1" applyProtection="1">
      <alignment horizontal="left"/>
      <protection locked="0"/>
    </xf>
    <xf numFmtId="0" fontId="52" fillId="0" borderId="0" xfId="0" applyFont="1" applyBorder="1" applyAlignment="1" applyProtection="1">
      <alignment horizontal="left" wrapText="1"/>
      <protection locked="0"/>
    </xf>
    <xf numFmtId="0" fontId="61" fillId="4" borderId="5" xfId="1" applyFont="1" applyFill="1" applyBorder="1" applyAlignment="1">
      <alignment horizontal="center" vertical="top" wrapText="1"/>
    </xf>
    <xf numFmtId="0" fontId="61" fillId="4" borderId="7" xfId="1" applyFont="1" applyFill="1" applyBorder="1" applyAlignment="1">
      <alignment horizontal="center" vertical="top" wrapText="1"/>
    </xf>
    <xf numFmtId="0" fontId="61" fillId="4" borderId="3" xfId="2" applyFont="1" applyFill="1" applyBorder="1" applyAlignment="1" applyProtection="1">
      <alignment horizontal="center" vertical="center" wrapText="1"/>
    </xf>
    <xf numFmtId="0" fontId="61" fillId="4" borderId="8" xfId="2" applyFont="1" applyFill="1" applyBorder="1" applyAlignment="1" applyProtection="1">
      <alignment horizontal="center" vertical="center" wrapText="1"/>
    </xf>
    <xf numFmtId="0" fontId="64" fillId="0" borderId="3" xfId="0" applyFont="1" applyBorder="1" applyAlignment="1">
      <alignment horizontal="center" vertical="top" wrapText="1"/>
    </xf>
    <xf numFmtId="0" fontId="51" fillId="0" borderId="0" xfId="2" applyFont="1" applyAlignment="1">
      <alignment horizontal="center" vertical="top" wrapText="1"/>
    </xf>
    <xf numFmtId="0" fontId="52" fillId="0" borderId="0" xfId="2" applyFont="1" applyBorder="1" applyAlignment="1" applyProtection="1">
      <alignment horizontal="left" vertical="center" wrapText="1"/>
      <protection locked="0"/>
    </xf>
    <xf numFmtId="2" fontId="57" fillId="0" borderId="10" xfId="2" applyNumberFormat="1" applyFont="1" applyBorder="1" applyAlignment="1" applyProtection="1">
      <alignment horizontal="center" vertical="center" wrapText="1"/>
    </xf>
    <xf numFmtId="2" fontId="57" fillId="0" borderId="36" xfId="2" applyNumberFormat="1" applyFont="1" applyBorder="1" applyAlignment="1" applyProtection="1">
      <alignment horizontal="center" vertical="center" wrapText="1"/>
    </xf>
    <xf numFmtId="0" fontId="62" fillId="4" borderId="5" xfId="1" applyFont="1" applyFill="1" applyBorder="1" applyAlignment="1">
      <alignment horizontal="center" wrapText="1"/>
    </xf>
    <xf numFmtId="0" fontId="62" fillId="4" borderId="3" xfId="1" applyFont="1" applyFill="1" applyBorder="1" applyAlignment="1">
      <alignment horizontal="center" wrapText="1"/>
    </xf>
    <xf numFmtId="0" fontId="57" fillId="0" borderId="6" xfId="2" applyFont="1" applyBorder="1" applyAlignment="1" applyProtection="1">
      <alignment horizontal="center" vertical="center" wrapText="1"/>
    </xf>
    <xf numFmtId="0" fontId="57" fillId="0" borderId="10" xfId="2" applyFont="1" applyBorder="1" applyAlignment="1" applyProtection="1">
      <alignment horizontal="center" vertical="center" wrapText="1"/>
    </xf>
    <xf numFmtId="0" fontId="57" fillId="0" borderId="36" xfId="2" applyFont="1" applyBorder="1" applyAlignment="1" applyProtection="1">
      <alignment horizontal="center" vertical="center" wrapText="1"/>
    </xf>
    <xf numFmtId="0" fontId="48" fillId="0" borderId="0" xfId="1" applyFont="1" applyAlignment="1" applyProtection="1">
      <alignment horizontal="center"/>
    </xf>
    <xf numFmtId="2" fontId="48" fillId="0" borderId="0" xfId="1" applyNumberFormat="1" applyFont="1" applyAlignment="1" applyProtection="1">
      <alignment horizontal="right"/>
    </xf>
    <xf numFmtId="0" fontId="49" fillId="0" borderId="0" xfId="2" applyFont="1" applyAlignment="1" applyProtection="1">
      <alignment horizontal="center"/>
    </xf>
    <xf numFmtId="2" fontId="49" fillId="0" borderId="0" xfId="2" applyNumberFormat="1" applyFont="1" applyBorder="1" applyAlignment="1" applyProtection="1">
      <alignment horizontal="center"/>
    </xf>
    <xf numFmtId="0" fontId="49" fillId="0" borderId="0" xfId="2" applyFont="1" applyAlignment="1" applyProtection="1">
      <alignment horizontal="center" wrapText="1"/>
    </xf>
    <xf numFmtId="0" fontId="48" fillId="0" borderId="0" xfId="0" applyNumberFormat="1" applyFont="1" applyFill="1" applyBorder="1" applyAlignment="1" applyProtection="1">
      <alignment horizontal="left" vertical="top" wrapText="1"/>
    </xf>
    <xf numFmtId="0" fontId="48" fillId="0" borderId="0" xfId="0" applyFont="1" applyBorder="1" applyAlignment="1" applyProtection="1">
      <alignment horizontal="left" vertical="center" wrapText="1"/>
      <protection locked="0"/>
    </xf>
    <xf numFmtId="0" fontId="0" fillId="0" borderId="0" xfId="0" applyAlignment="1">
      <alignment vertical="center" wrapText="1"/>
    </xf>
    <xf numFmtId="0" fontId="48" fillId="0" borderId="0" xfId="0" applyNumberFormat="1" applyFont="1" applyFill="1" applyBorder="1" applyAlignment="1" applyProtection="1">
      <alignment horizontal="justify" vertical="top"/>
    </xf>
    <xf numFmtId="0" fontId="48" fillId="0" borderId="0" xfId="0" applyNumberFormat="1" applyFont="1" applyFill="1" applyBorder="1" applyAlignment="1" applyProtection="1">
      <alignment horizontal="left" vertical="top"/>
    </xf>
    <xf numFmtId="0" fontId="0" fillId="0" borderId="0" xfId="0" applyAlignment="1">
      <alignment horizontal="justify" vertical="top"/>
    </xf>
    <xf numFmtId="0" fontId="64" fillId="0" borderId="40" xfId="0" applyFont="1" applyBorder="1" applyAlignment="1">
      <alignment horizontal="center" vertical="top" wrapText="1"/>
    </xf>
    <xf numFmtId="0" fontId="18" fillId="0" borderId="0" xfId="0" applyFont="1" applyBorder="1" applyAlignment="1">
      <alignment horizontal="right" wrapText="1"/>
    </xf>
    <xf numFmtId="0" fontId="18" fillId="0" borderId="3" xfId="0" applyFont="1" applyBorder="1" applyAlignment="1">
      <alignment horizontal="right" wrapText="1"/>
    </xf>
    <xf numFmtId="0" fontId="11" fillId="0" borderId="0" xfId="0" applyFont="1" applyAlignment="1">
      <alignment horizontal="left" wrapText="1"/>
    </xf>
    <xf numFmtId="0" fontId="64" fillId="0" borderId="0" xfId="0" applyFont="1" applyAlignment="1">
      <alignment horizontal="center" vertical="top" wrapText="1"/>
    </xf>
    <xf numFmtId="0" fontId="11" fillId="3" borderId="3" xfId="2" applyFill="1" applyBorder="1" applyAlignment="1">
      <alignment horizontal="left" vertical="center"/>
    </xf>
    <xf numFmtId="0" fontId="11" fillId="3" borderId="8" xfId="2" applyFill="1" applyBorder="1" applyAlignment="1">
      <alignment horizontal="left" vertical="center"/>
    </xf>
    <xf numFmtId="49" fontId="12" fillId="0" borderId="0" xfId="2" applyNumberFormat="1" applyFont="1" applyAlignment="1">
      <alignment horizontal="left" wrapText="1"/>
    </xf>
    <xf numFmtId="0" fontId="11" fillId="0" borderId="0" xfId="2" applyAlignment="1">
      <alignment horizontal="left" wrapText="1"/>
    </xf>
    <xf numFmtId="0" fontId="11" fillId="2" borderId="10" xfId="2" applyFont="1" applyFill="1" applyBorder="1" applyAlignment="1">
      <alignment horizontal="left" wrapText="1"/>
    </xf>
    <xf numFmtId="0" fontId="11" fillId="2" borderId="28" xfId="2" applyFont="1" applyFill="1" applyBorder="1" applyAlignment="1">
      <alignment horizontal="left" wrapText="1"/>
    </xf>
    <xf numFmtId="0" fontId="11" fillId="2" borderId="36" xfId="2" applyFont="1" applyFill="1" applyBorder="1" applyAlignment="1">
      <alignment horizontal="left" wrapText="1"/>
    </xf>
    <xf numFmtId="49" fontId="18" fillId="3" borderId="0" xfId="0" applyNumberFormat="1" applyFont="1" applyFill="1" applyAlignment="1">
      <alignment horizontal="left" vertical="top" wrapText="1"/>
    </xf>
    <xf numFmtId="0" fontId="18" fillId="3" borderId="0" xfId="0" applyFont="1" applyFill="1" applyAlignment="1">
      <alignment horizontal="left" vertical="top" wrapText="1"/>
    </xf>
    <xf numFmtId="0" fontId="24" fillId="3" borderId="4" xfId="0" applyFont="1" applyFill="1" applyBorder="1" applyAlignment="1">
      <alignment horizontal="left" vertical="top" wrapText="1"/>
    </xf>
    <xf numFmtId="0" fontId="24" fillId="3" borderId="5" xfId="0" applyFont="1" applyFill="1" applyBorder="1" applyAlignment="1">
      <alignment horizontal="left" vertical="top" wrapText="1"/>
    </xf>
    <xf numFmtId="0" fontId="18" fillId="3" borderId="4" xfId="2" applyFont="1" applyFill="1" applyBorder="1" applyAlignment="1">
      <alignment horizontal="left" wrapText="1"/>
    </xf>
    <xf numFmtId="0" fontId="18" fillId="3" borderId="5" xfId="2" applyFont="1" applyFill="1" applyBorder="1" applyAlignment="1">
      <alignment horizontal="left" wrapText="1"/>
    </xf>
    <xf numFmtId="0" fontId="18" fillId="3" borderId="7" xfId="2" applyFont="1" applyFill="1" applyBorder="1" applyAlignment="1">
      <alignment horizontal="left" wrapText="1"/>
    </xf>
    <xf numFmtId="0" fontId="40" fillId="0" borderId="0" xfId="2" applyFont="1" applyAlignment="1">
      <alignment horizontal="left" wrapText="1"/>
    </xf>
    <xf numFmtId="0" fontId="13" fillId="0" borderId="0" xfId="2" applyFont="1"/>
    <xf numFmtId="0" fontId="11" fillId="0" borderId="0" xfId="2" applyFont="1" applyBorder="1" applyAlignment="1">
      <alignment horizontal="left" vertical="top" wrapText="1"/>
    </xf>
    <xf numFmtId="0" fontId="11" fillId="0" borderId="0" xfId="2" applyBorder="1" applyAlignment="1">
      <alignment horizontal="left" vertical="top" wrapText="1"/>
    </xf>
    <xf numFmtId="0" fontId="11" fillId="0" borderId="3" xfId="2" applyFont="1" applyBorder="1" applyAlignment="1">
      <alignment horizontal="left" vertical="top" wrapText="1"/>
    </xf>
    <xf numFmtId="0" fontId="11" fillId="0" borderId="3" xfId="2" applyBorder="1" applyAlignment="1">
      <alignment horizontal="left" vertical="top" wrapText="1"/>
    </xf>
    <xf numFmtId="0" fontId="11" fillId="0" borderId="5" xfId="2" applyFont="1" applyBorder="1" applyAlignment="1">
      <alignment horizontal="left" vertical="top" wrapText="1"/>
    </xf>
    <xf numFmtId="0" fontId="11" fillId="0" borderId="5" xfId="2" applyBorder="1" applyAlignment="1">
      <alignment horizontal="left" vertical="top" wrapText="1"/>
    </xf>
    <xf numFmtId="0" fontId="11" fillId="0" borderId="0" xfId="2" applyAlignment="1">
      <alignment horizontal="center" wrapText="1"/>
    </xf>
    <xf numFmtId="0" fontId="20" fillId="0" borderId="0" xfId="2" applyFont="1" applyAlignment="1">
      <alignment horizontal="center" wrapText="1"/>
    </xf>
    <xf numFmtId="0" fontId="63" fillId="0" borderId="0" xfId="2" applyFont="1" applyAlignment="1">
      <alignment horizontal="center" wrapText="1"/>
    </xf>
    <xf numFmtId="0" fontId="18" fillId="4" borderId="0" xfId="2" applyFont="1" applyFill="1" applyAlignment="1">
      <alignment horizontal="center" wrapText="1"/>
    </xf>
    <xf numFmtId="0" fontId="18" fillId="0" borderId="0" xfId="2" applyFont="1" applyAlignment="1">
      <alignment horizontal="center" wrapText="1"/>
    </xf>
    <xf numFmtId="0" fontId="40" fillId="0" borderId="0" xfId="2" applyFont="1" applyAlignment="1">
      <alignment horizontal="left" vertical="top" wrapText="1"/>
    </xf>
    <xf numFmtId="0" fontId="18" fillId="3" borderId="3" xfId="2" applyFont="1" applyFill="1" applyBorder="1" applyAlignment="1">
      <alignment horizontal="left"/>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73" t="s">
        <v>211</v>
      </c>
      <c r="B1" s="373"/>
      <c r="C1" s="373"/>
      <c r="D1" s="373"/>
      <c r="E1" s="373"/>
      <c r="F1" s="373"/>
      <c r="G1" s="373"/>
      <c r="H1" s="373"/>
      <c r="I1" s="373"/>
      <c r="J1" s="373"/>
      <c r="K1" s="373"/>
    </row>
    <row r="3" spans="1:255" x14ac:dyDescent="0.2">
      <c r="A3" s="20" t="s">
        <v>218</v>
      </c>
      <c r="B3" s="19"/>
      <c r="C3" s="374"/>
      <c r="D3" s="375"/>
      <c r="E3" s="375"/>
      <c r="F3" s="375"/>
      <c r="G3" s="375"/>
      <c r="H3" s="375"/>
      <c r="I3" s="375"/>
      <c r="J3" s="375"/>
      <c r="K3" s="375"/>
      <c r="BR3" s="22">
        <f>C3</f>
        <v>0</v>
      </c>
      <c r="IU3" s="23"/>
    </row>
    <row r="4" spans="1:255" x14ac:dyDescent="0.2">
      <c r="A4" s="20" t="s">
        <v>220</v>
      </c>
      <c r="B4" s="19"/>
      <c r="C4" s="376"/>
      <c r="D4" s="377"/>
      <c r="E4" s="377"/>
      <c r="F4" s="377"/>
      <c r="G4" s="377"/>
      <c r="H4" s="377"/>
      <c r="I4" s="377"/>
      <c r="J4" s="377"/>
      <c r="K4" s="377"/>
      <c r="BR4" s="22">
        <f>C4</f>
        <v>0</v>
      </c>
      <c r="IU4" s="23"/>
    </row>
    <row r="5" spans="1:255" x14ac:dyDescent="0.2">
      <c r="A5" s="20" t="s">
        <v>221</v>
      </c>
      <c r="B5" s="19"/>
      <c r="C5" s="376"/>
      <c r="D5" s="377"/>
      <c r="E5" s="377"/>
      <c r="F5" s="377"/>
      <c r="G5" s="377"/>
      <c r="H5" s="377"/>
      <c r="I5" s="377"/>
      <c r="J5" s="377"/>
      <c r="K5" s="377"/>
      <c r="BR5" s="22">
        <f>C5</f>
        <v>0</v>
      </c>
      <c r="IU5" s="23"/>
    </row>
    <row r="6" spans="1:255" x14ac:dyDescent="0.2">
      <c r="A6" s="20" t="s">
        <v>222</v>
      </c>
      <c r="B6" s="19"/>
      <c r="C6" s="378"/>
      <c r="D6" s="379"/>
      <c r="E6" s="379"/>
      <c r="F6" s="379"/>
      <c r="G6" s="379"/>
      <c r="H6" s="379"/>
      <c r="I6" s="379"/>
      <c r="J6" s="379"/>
      <c r="K6" s="379"/>
      <c r="BR6" s="22">
        <f>C6</f>
        <v>0</v>
      </c>
      <c r="IU6" s="23"/>
    </row>
    <row r="7" spans="1:255" x14ac:dyDescent="0.2">
      <c r="A7" s="380"/>
      <c r="B7" s="380"/>
      <c r="C7" s="380"/>
      <c r="D7" s="380"/>
      <c r="E7" s="380"/>
      <c r="F7" s="380"/>
      <c r="G7" s="380"/>
      <c r="H7" s="380"/>
      <c r="I7" s="380"/>
      <c r="J7" s="380"/>
      <c r="K7" s="380"/>
    </row>
    <row r="8" spans="1:255" ht="18.75" x14ac:dyDescent="0.3">
      <c r="A8" s="381" t="s">
        <v>385</v>
      </c>
      <c r="B8" s="381"/>
      <c r="C8" s="381"/>
      <c r="D8" s="381"/>
      <c r="E8" s="381"/>
      <c r="F8" s="381"/>
      <c r="G8" s="381"/>
      <c r="H8" s="381"/>
      <c r="I8" s="381"/>
      <c r="J8" s="381"/>
      <c r="K8" s="381"/>
    </row>
    <row r="9" spans="1:255" x14ac:dyDescent="0.2">
      <c r="A9" s="382" t="s">
        <v>386</v>
      </c>
      <c r="B9" s="382"/>
      <c r="C9" s="382"/>
      <c r="D9" s="382"/>
      <c r="E9" s="382"/>
      <c r="F9" s="382"/>
      <c r="G9" s="382"/>
      <c r="H9" s="382"/>
      <c r="I9" s="382"/>
      <c r="J9" s="382"/>
      <c r="K9" s="382"/>
    </row>
    <row r="10" spans="1:255" x14ac:dyDescent="0.2">
      <c r="A10" s="382"/>
      <c r="B10" s="382"/>
      <c r="C10" s="382"/>
      <c r="D10" s="382"/>
      <c r="E10" s="382"/>
      <c r="F10" s="382"/>
      <c r="G10" s="382"/>
      <c r="H10" s="382"/>
      <c r="I10" s="382"/>
      <c r="J10" s="382"/>
      <c r="K10" s="382"/>
    </row>
    <row r="11" spans="1:255" ht="31.5" x14ac:dyDescent="0.25">
      <c r="A11" s="14" t="s">
        <v>349</v>
      </c>
      <c r="B11" s="383" t="s">
        <v>4</v>
      </c>
      <c r="C11" s="383"/>
      <c r="D11" s="383"/>
      <c r="E11" s="383"/>
      <c r="F11" s="383"/>
      <c r="G11" s="383"/>
      <c r="H11" s="383"/>
      <c r="I11" s="383"/>
      <c r="J11" s="383"/>
      <c r="K11" s="383"/>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84" t="s">
        <v>4</v>
      </c>
      <c r="C12" s="384"/>
      <c r="D12" s="384"/>
      <c r="E12" s="384"/>
      <c r="F12" s="384"/>
      <c r="G12" s="384"/>
      <c r="H12" s="384"/>
      <c r="I12" s="384"/>
      <c r="J12" s="384"/>
      <c r="K12" s="384"/>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71" t="s">
        <v>244</v>
      </c>
      <c r="C13" s="372"/>
      <c r="D13" s="372"/>
      <c r="E13" s="372"/>
      <c r="F13" s="372"/>
      <c r="G13" s="372"/>
      <c r="H13" s="372"/>
      <c r="I13" s="372"/>
      <c r="J13" s="372"/>
      <c r="K13" s="372"/>
      <c r="BT13" s="22">
        <f>C13</f>
        <v>0</v>
      </c>
      <c r="IU13" s="23"/>
    </row>
    <row r="15" spans="1:255" x14ac:dyDescent="0.2">
      <c r="A15" s="168" t="s">
        <v>350</v>
      </c>
      <c r="B15" s="168" t="s">
        <v>352</v>
      </c>
      <c r="C15" s="168" t="s">
        <v>355</v>
      </c>
      <c r="D15" s="168" t="s">
        <v>357</v>
      </c>
      <c r="E15" s="168" t="s">
        <v>388</v>
      </c>
      <c r="F15" s="364" t="s">
        <v>390</v>
      </c>
      <c r="G15" s="365"/>
      <c r="H15" s="365"/>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66" t="s">
        <v>401</v>
      </c>
      <c r="B19" s="367"/>
      <c r="C19" s="367"/>
      <c r="D19" s="367"/>
      <c r="E19" s="367"/>
      <c r="F19" s="367"/>
      <c r="G19" s="367"/>
      <c r="H19" s="367"/>
      <c r="I19" s="367"/>
      <c r="J19" s="367"/>
      <c r="K19" s="368"/>
      <c r="BU19" s="193" t="str">
        <f>A19</f>
        <v>Смета: Устройство котлована</v>
      </c>
      <c r="IU19" s="23"/>
    </row>
    <row r="20" spans="1:255" ht="15" x14ac:dyDescent="0.25">
      <c r="A20" s="369" t="s">
        <v>16</v>
      </c>
      <c r="B20" s="370"/>
      <c r="C20" s="370"/>
      <c r="D20" s="370"/>
      <c r="E20" s="370"/>
      <c r="F20" s="370"/>
      <c r="G20" s="370"/>
      <c r="H20" s="370"/>
      <c r="I20" s="370"/>
      <c r="J20" s="370"/>
      <c r="K20" s="370"/>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62" t="s">
        <v>7</v>
      </c>
      <c r="G27" s="362"/>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63" t="s">
        <v>330</v>
      </c>
      <c r="D28" s="363"/>
      <c r="E28" s="363"/>
      <c r="F28" s="363" t="s">
        <v>331</v>
      </c>
      <c r="G28" s="363"/>
    </row>
    <row r="29" spans="1:255" x14ac:dyDescent="0.2">
      <c r="A29" s="18"/>
      <c r="B29" s="18"/>
      <c r="C29" s="18"/>
      <c r="D29" s="11" t="s">
        <v>332</v>
      </c>
      <c r="E29" s="18"/>
      <c r="F29" s="18"/>
      <c r="G29" s="18"/>
    </row>
    <row r="30" spans="1:255" ht="22.5" x14ac:dyDescent="0.2">
      <c r="A30" s="162" t="s">
        <v>335</v>
      </c>
      <c r="B30" s="162"/>
      <c r="C30" s="174" t="s">
        <v>343</v>
      </c>
      <c r="D30" s="163"/>
      <c r="E30" s="163"/>
      <c r="F30" s="362" t="s">
        <v>337</v>
      </c>
      <c r="G30" s="362"/>
      <c r="BY30" s="164" t="str">
        <f>C30</f>
        <v>Руководитель сметно-расчетной службы ООО "ОДСК"</v>
      </c>
      <c r="BZ30" s="164" t="str">
        <f>F30</f>
        <v>Артамонова Ю.А.</v>
      </c>
      <c r="IU30" s="23"/>
    </row>
    <row r="31" spans="1:255" s="176" customFormat="1" ht="11.25" x14ac:dyDescent="0.2">
      <c r="A31" s="175"/>
      <c r="B31" s="175"/>
      <c r="C31" s="363" t="s">
        <v>330</v>
      </c>
      <c r="D31" s="363"/>
      <c r="E31" s="363"/>
      <c r="F31" s="363" t="s">
        <v>331</v>
      </c>
      <c r="G31" s="363"/>
    </row>
    <row r="32" spans="1:255" x14ac:dyDescent="0.2">
      <c r="A32" s="18"/>
      <c r="B32" s="18"/>
      <c r="C32" s="18"/>
      <c r="D32" s="11" t="s">
        <v>332</v>
      </c>
      <c r="E32" s="18"/>
      <c r="F32" s="18"/>
      <c r="G32" s="18"/>
    </row>
    <row r="33" spans="1:255" x14ac:dyDescent="0.2">
      <c r="A33" s="162" t="s">
        <v>221</v>
      </c>
      <c r="B33" s="162"/>
      <c r="C33" s="174" t="s">
        <v>344</v>
      </c>
      <c r="D33" s="163"/>
      <c r="E33" s="163"/>
      <c r="F33" s="362" t="s">
        <v>345</v>
      </c>
      <c r="G33" s="362"/>
      <c r="BY33" s="164" t="str">
        <f>C33</f>
        <v>Руководитель ПТО ООО "ОСУ-2"</v>
      </c>
      <c r="BZ33" s="164" t="str">
        <f>F33</f>
        <v>Когтев В. И.</v>
      </c>
      <c r="IU33" s="23"/>
    </row>
    <row r="34" spans="1:255" s="176" customFormat="1" ht="11.25" x14ac:dyDescent="0.2">
      <c r="A34" s="175"/>
      <c r="B34" s="175"/>
      <c r="C34" s="363" t="s">
        <v>330</v>
      </c>
      <c r="D34" s="363"/>
      <c r="E34" s="363"/>
      <c r="F34" s="363" t="s">
        <v>331</v>
      </c>
      <c r="G34" s="363"/>
    </row>
    <row r="35" spans="1:255" x14ac:dyDescent="0.2">
      <c r="A35" s="18"/>
      <c r="B35" s="18"/>
      <c r="C35" s="18"/>
      <c r="D35" s="11" t="s">
        <v>332</v>
      </c>
      <c r="E35" s="18"/>
      <c r="F35" s="18"/>
      <c r="G35" s="18"/>
    </row>
  </sheetData>
  <mergeCells count="24">
    <mergeCell ref="B13:K13"/>
    <mergeCell ref="A1:K1"/>
    <mergeCell ref="C3:K3"/>
    <mergeCell ref="C4:K4"/>
    <mergeCell ref="C5:K5"/>
    <mergeCell ref="C6:K6"/>
    <mergeCell ref="A7:K7"/>
    <mergeCell ref="A8:K8"/>
    <mergeCell ref="A9:K9"/>
    <mergeCell ref="A10:K10"/>
    <mergeCell ref="B11:K11"/>
    <mergeCell ref="B12:K12"/>
    <mergeCell ref="F15:H15"/>
    <mergeCell ref="A19:K19"/>
    <mergeCell ref="A20:K20"/>
    <mergeCell ref="F27:G27"/>
    <mergeCell ref="C28:E28"/>
    <mergeCell ref="F28:G28"/>
    <mergeCell ref="F30:G30"/>
    <mergeCell ref="C31:E31"/>
    <mergeCell ref="F31:G31"/>
    <mergeCell ref="F33:G33"/>
    <mergeCell ref="C34:E34"/>
    <mergeCell ref="F34:G34"/>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110"/>
  <sheetViews>
    <sheetView topLeftCell="A94" zoomScaleNormal="100" zoomScaleSheetLayoutView="100" workbookViewId="0">
      <selection activeCell="F94" sqref="F1:F1048576"/>
    </sheetView>
  </sheetViews>
  <sheetFormatPr defaultRowHeight="12.75" x14ac:dyDescent="0.2"/>
  <cols>
    <col min="1" max="1" width="6.7109375" style="253" customWidth="1"/>
    <col min="2" max="2" width="10.7109375" style="236" hidden="1" customWidth="1"/>
    <col min="3" max="3" width="50.85546875" style="264" customWidth="1"/>
    <col min="4" max="5" width="8.7109375" style="236" customWidth="1"/>
    <col min="6" max="33" width="9.140625" style="282" customWidth="1"/>
    <col min="34" max="181" width="9.140625" style="236" customWidth="1"/>
    <col min="182" max="16384" width="9.140625" style="236"/>
  </cols>
  <sheetData>
    <row r="1" spans="1:180" s="241" customFormat="1" ht="11.25" hidden="1" x14ac:dyDescent="0.2">
      <c r="A1" s="494" t="s">
        <v>211</v>
      </c>
      <c r="B1" s="494"/>
      <c r="C1" s="494"/>
      <c r="D1" s="494"/>
      <c r="E1" s="494"/>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row>
    <row r="2" spans="1:180" hidden="1" x14ac:dyDescent="0.2"/>
    <row r="3" spans="1:180" hidden="1" x14ac:dyDescent="0.2">
      <c r="A3" s="254" t="s">
        <v>218</v>
      </c>
      <c r="B3" s="235"/>
      <c r="C3" s="495"/>
      <c r="D3" s="496"/>
      <c r="E3" s="496"/>
      <c r="FX3" s="237"/>
    </row>
    <row r="4" spans="1:180" hidden="1" x14ac:dyDescent="0.2">
      <c r="A4" s="254" t="s">
        <v>220</v>
      </c>
      <c r="B4" s="235"/>
      <c r="C4" s="497"/>
      <c r="D4" s="498"/>
      <c r="E4" s="498"/>
      <c r="FX4" s="237"/>
    </row>
    <row r="5" spans="1:180" hidden="1" x14ac:dyDescent="0.2">
      <c r="A5" s="254" t="s">
        <v>221</v>
      </c>
      <c r="B5" s="235"/>
      <c r="C5" s="497"/>
      <c r="D5" s="498"/>
      <c r="E5" s="498"/>
      <c r="FX5" s="237"/>
    </row>
    <row r="6" spans="1:180" hidden="1" x14ac:dyDescent="0.2">
      <c r="A6" s="254" t="s">
        <v>222</v>
      </c>
      <c r="B6" s="235"/>
      <c r="C6" s="499"/>
      <c r="D6" s="500"/>
      <c r="E6" s="500"/>
      <c r="FX6" s="237"/>
    </row>
    <row r="7" spans="1:180" hidden="1" x14ac:dyDescent="0.2">
      <c r="A7" s="501"/>
      <c r="B7" s="501"/>
      <c r="C7" s="501"/>
      <c r="D7" s="501"/>
      <c r="E7" s="501"/>
    </row>
    <row r="8" spans="1:180" ht="18.75" hidden="1" x14ac:dyDescent="0.3">
      <c r="A8" s="502" t="s">
        <v>347</v>
      </c>
      <c r="B8" s="502"/>
      <c r="C8" s="502"/>
      <c r="D8" s="502"/>
      <c r="E8" s="502"/>
    </row>
    <row r="9" spans="1:180" ht="27" customHeight="1" x14ac:dyDescent="0.3">
      <c r="A9" s="255"/>
      <c r="B9" s="240"/>
      <c r="C9" s="265"/>
      <c r="D9" s="503" t="s">
        <v>565</v>
      </c>
      <c r="E9" s="503"/>
    </row>
    <row r="10" spans="1:180" ht="18.75" x14ac:dyDescent="0.3">
      <c r="A10" s="255"/>
      <c r="B10" s="240"/>
      <c r="C10" s="265"/>
      <c r="D10" s="240"/>
      <c r="E10" s="240"/>
    </row>
    <row r="11" spans="1:180" x14ac:dyDescent="0.2">
      <c r="A11" s="504" t="s">
        <v>566</v>
      </c>
      <c r="B11" s="504"/>
      <c r="C11" s="504"/>
      <c r="D11" s="504"/>
      <c r="E11" s="504"/>
    </row>
    <row r="12" spans="1:180" x14ac:dyDescent="0.2">
      <c r="A12" s="505"/>
      <c r="B12" s="505"/>
      <c r="C12" s="505"/>
      <c r="D12" s="505"/>
      <c r="E12" s="505"/>
    </row>
    <row r="13" spans="1:180" ht="49.5" customHeight="1" x14ac:dyDescent="0.2">
      <c r="A13" s="256" t="s">
        <v>349</v>
      </c>
      <c r="B13" s="506" t="s">
        <v>477</v>
      </c>
      <c r="C13" s="506"/>
      <c r="D13" s="506"/>
      <c r="E13" s="506"/>
      <c r="FX13" s="237"/>
    </row>
    <row r="14" spans="1:180" ht="24.75" customHeight="1" x14ac:dyDescent="0.25">
      <c r="A14" s="256" t="s">
        <v>224</v>
      </c>
      <c r="B14" s="493"/>
      <c r="C14" s="493"/>
      <c r="D14" s="493"/>
      <c r="E14" s="493"/>
      <c r="FX14" s="237"/>
    </row>
    <row r="15" spans="1:180" hidden="1" x14ac:dyDescent="0.2">
      <c r="A15" s="256" t="s">
        <v>225</v>
      </c>
      <c r="B15" s="481" t="s">
        <v>428</v>
      </c>
      <c r="C15" s="482"/>
      <c r="D15" s="482"/>
      <c r="E15" s="482"/>
      <c r="FX15" s="237"/>
    </row>
    <row r="16" spans="1:180" hidden="1" x14ac:dyDescent="0.2"/>
    <row r="17" spans="1:190" hidden="1" x14ac:dyDescent="0.2">
      <c r="A17" s="256" t="s">
        <v>239</v>
      </c>
    </row>
    <row r="18" spans="1:190" hidden="1" x14ac:dyDescent="0.2">
      <c r="A18" s="256" t="s">
        <v>240</v>
      </c>
    </row>
    <row r="19" spans="1:190" ht="12.75" customHeight="1" x14ac:dyDescent="0.2">
      <c r="A19" s="257" t="s">
        <v>350</v>
      </c>
      <c r="B19" s="238" t="s">
        <v>352</v>
      </c>
      <c r="C19" s="266" t="s">
        <v>355</v>
      </c>
      <c r="D19" s="238" t="s">
        <v>357</v>
      </c>
      <c r="E19" s="238" t="s">
        <v>360</v>
      </c>
    </row>
    <row r="20" spans="1:190" x14ac:dyDescent="0.2">
      <c r="A20" s="258" t="s">
        <v>351</v>
      </c>
      <c r="B20" s="239" t="s">
        <v>353</v>
      </c>
      <c r="C20" s="267" t="s">
        <v>356</v>
      </c>
      <c r="D20" s="239" t="s">
        <v>358</v>
      </c>
      <c r="E20" s="239" t="s">
        <v>361</v>
      </c>
    </row>
    <row r="21" spans="1:190" x14ac:dyDescent="0.2">
      <c r="A21" s="258"/>
      <c r="B21" s="239" t="s">
        <v>354</v>
      </c>
      <c r="C21" s="267"/>
      <c r="D21" s="239" t="s">
        <v>359</v>
      </c>
      <c r="E21" s="286"/>
    </row>
    <row r="22" spans="1:190" x14ac:dyDescent="0.2">
      <c r="A22" s="279">
        <v>1</v>
      </c>
      <c r="B22" s="280">
        <v>2</v>
      </c>
      <c r="C22" s="280">
        <v>2</v>
      </c>
      <c r="D22" s="280">
        <v>3</v>
      </c>
      <c r="E22" s="280">
        <v>4</v>
      </c>
    </row>
    <row r="23" spans="1:190" s="245" customFormat="1" ht="12.75" customHeight="1" x14ac:dyDescent="0.2">
      <c r="A23" s="272" t="s">
        <v>486</v>
      </c>
      <c r="B23" s="486" t="s">
        <v>478</v>
      </c>
      <c r="C23" s="487"/>
      <c r="D23" s="487"/>
      <c r="E23" s="487"/>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row>
    <row r="24" spans="1:190" s="42" customFormat="1" ht="12" x14ac:dyDescent="0.2">
      <c r="A24" s="259">
        <v>2</v>
      </c>
      <c r="B24" s="186" t="s">
        <v>452</v>
      </c>
      <c r="C24" s="268" t="s">
        <v>453</v>
      </c>
      <c r="D24" s="186" t="s">
        <v>194</v>
      </c>
      <c r="E24" s="287">
        <v>0.56099999999999994</v>
      </c>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249"/>
      <c r="EA24" s="249"/>
      <c r="EB24" s="249"/>
      <c r="EC24" s="249"/>
      <c r="ED24" s="249"/>
      <c r="EE24" s="249"/>
      <c r="EF24" s="249"/>
      <c r="EG24" s="249"/>
      <c r="EH24" s="249"/>
      <c r="EI24" s="249"/>
      <c r="EJ24" s="249"/>
      <c r="EK24" s="249"/>
      <c r="EL24" s="249"/>
      <c r="EM24" s="249"/>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c r="FS24" s="249"/>
      <c r="FT24" s="249"/>
      <c r="FU24" s="249"/>
      <c r="FV24" s="249"/>
      <c r="FW24" s="249"/>
      <c r="FX24" s="249"/>
      <c r="FY24" s="249"/>
      <c r="FZ24" s="249"/>
    </row>
    <row r="25" spans="1:190" s="245" customFormat="1" x14ac:dyDescent="0.2">
      <c r="A25" s="272" t="s">
        <v>486</v>
      </c>
      <c r="B25" s="245" t="s">
        <v>479</v>
      </c>
      <c r="C25" s="273" t="s">
        <v>479</v>
      </c>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row>
    <row r="26" spans="1:190" s="42" customFormat="1" ht="24" x14ac:dyDescent="0.2">
      <c r="A26" s="259">
        <v>5</v>
      </c>
      <c r="B26" s="186" t="s">
        <v>432</v>
      </c>
      <c r="C26" s="268" t="s">
        <v>433</v>
      </c>
      <c r="D26" s="186" t="s">
        <v>194</v>
      </c>
      <c r="E26" s="287">
        <v>5.5674000000000001</v>
      </c>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T26" s="249"/>
      <c r="FU26" s="249"/>
      <c r="FV26" s="249"/>
      <c r="FW26" s="249"/>
      <c r="FX26" s="249"/>
      <c r="FY26" s="249"/>
      <c r="FZ26" s="249"/>
      <c r="GA26" s="249"/>
      <c r="GB26" s="249"/>
      <c r="GC26" s="249"/>
      <c r="GD26" s="249"/>
    </row>
    <row r="27" spans="1:190" s="42" customFormat="1" ht="12" x14ac:dyDescent="0.2">
      <c r="A27" s="259">
        <v>9</v>
      </c>
      <c r="B27" s="186" t="s">
        <v>416</v>
      </c>
      <c r="C27" s="268" t="s">
        <v>417</v>
      </c>
      <c r="D27" s="186" t="s">
        <v>194</v>
      </c>
      <c r="E27" s="287">
        <v>7.9290000000000003E-3</v>
      </c>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row>
    <row r="28" spans="1:190" s="42" customFormat="1" ht="12" x14ac:dyDescent="0.2">
      <c r="A28" s="259">
        <v>24</v>
      </c>
      <c r="B28" s="186" t="s">
        <v>500</v>
      </c>
      <c r="C28" s="268" t="s">
        <v>501</v>
      </c>
      <c r="D28" s="186" t="s">
        <v>418</v>
      </c>
      <c r="E28" s="287">
        <v>5.1400000000000003E-4</v>
      </c>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row>
    <row r="29" spans="1:190" s="275" customFormat="1" x14ac:dyDescent="0.2">
      <c r="A29" s="272" t="s">
        <v>486</v>
      </c>
      <c r="B29" s="274"/>
      <c r="C29" s="490" t="s">
        <v>480</v>
      </c>
      <c r="D29" s="491"/>
      <c r="E29" s="492"/>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row>
    <row r="30" spans="1:190" s="42" customFormat="1" ht="48" x14ac:dyDescent="0.2">
      <c r="A30" s="259">
        <v>1</v>
      </c>
      <c r="B30" s="186" t="s">
        <v>440</v>
      </c>
      <c r="C30" s="268" t="s">
        <v>441</v>
      </c>
      <c r="D30" s="186" t="s">
        <v>418</v>
      </c>
      <c r="E30" s="287">
        <v>1456.2178799999999</v>
      </c>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c r="GF30" s="249"/>
      <c r="GG30" s="249"/>
      <c r="GH30" s="249"/>
    </row>
    <row r="31" spans="1:190" s="42" customFormat="1" ht="24" x14ac:dyDescent="0.2">
      <c r="A31" s="259">
        <v>2</v>
      </c>
      <c r="B31" s="186" t="s">
        <v>442</v>
      </c>
      <c r="C31" s="268" t="s">
        <v>443</v>
      </c>
      <c r="D31" s="186" t="s">
        <v>194</v>
      </c>
      <c r="E31" s="287">
        <v>33.747999999999998</v>
      </c>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row>
    <row r="32" spans="1:190" s="42" customFormat="1" ht="12" x14ac:dyDescent="0.2">
      <c r="A32" s="259">
        <v>3</v>
      </c>
      <c r="B32" s="186" t="s">
        <v>444</v>
      </c>
      <c r="C32" s="268" t="s">
        <v>445</v>
      </c>
      <c r="D32" s="186" t="s">
        <v>418</v>
      </c>
      <c r="E32" s="287">
        <v>2.5985870000000002</v>
      </c>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c r="GF32" s="249"/>
      <c r="GG32" s="249"/>
      <c r="GH32" s="249"/>
    </row>
    <row r="33" spans="1:194" s="42" customFormat="1" ht="24" x14ac:dyDescent="0.2">
      <c r="A33" s="259">
        <v>4</v>
      </c>
      <c r="B33" s="186" t="s">
        <v>502</v>
      </c>
      <c r="C33" s="268" t="s">
        <v>503</v>
      </c>
      <c r="D33" s="186" t="s">
        <v>418</v>
      </c>
      <c r="E33" s="287">
        <v>0.16550299999999998</v>
      </c>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row>
    <row r="34" spans="1:194" s="42" customFormat="1" ht="12" x14ac:dyDescent="0.2">
      <c r="A34" s="259">
        <v>5</v>
      </c>
      <c r="B34" s="186" t="s">
        <v>446</v>
      </c>
      <c r="C34" s="268" t="s">
        <v>447</v>
      </c>
      <c r="D34" s="186" t="s">
        <v>435</v>
      </c>
      <c r="E34" s="287">
        <v>572</v>
      </c>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c r="GF34" s="249"/>
      <c r="GG34" s="249"/>
      <c r="GH34" s="249"/>
    </row>
    <row r="35" spans="1:194" s="42" customFormat="1" ht="24" x14ac:dyDescent="0.2">
      <c r="A35" s="259">
        <v>6</v>
      </c>
      <c r="B35" s="186" t="s">
        <v>448</v>
      </c>
      <c r="C35" s="268" t="s">
        <v>449</v>
      </c>
      <c r="D35" s="186" t="s">
        <v>194</v>
      </c>
      <c r="E35" s="287">
        <v>1.5137400000000001</v>
      </c>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c r="GF35" s="249"/>
      <c r="GG35" s="249"/>
      <c r="GH35" s="249"/>
    </row>
    <row r="36" spans="1:194" s="42" customFormat="1" ht="24" x14ac:dyDescent="0.2">
      <c r="A36" s="259">
        <v>7</v>
      </c>
      <c r="B36" s="186" t="s">
        <v>450</v>
      </c>
      <c r="C36" s="268" t="s">
        <v>451</v>
      </c>
      <c r="D36" s="186" t="s">
        <v>194</v>
      </c>
      <c r="E36" s="287">
        <v>0.97240000000000004</v>
      </c>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row>
    <row r="37" spans="1:194" s="42" customFormat="1" ht="12" x14ac:dyDescent="0.2">
      <c r="A37" s="259">
        <v>8</v>
      </c>
      <c r="B37" s="186" t="s">
        <v>416</v>
      </c>
      <c r="C37" s="268" t="s">
        <v>417</v>
      </c>
      <c r="D37" s="186" t="s">
        <v>194</v>
      </c>
      <c r="E37" s="287">
        <v>244.18</v>
      </c>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row>
    <row r="38" spans="1:194" s="42" customFormat="1" ht="12" x14ac:dyDescent="0.2">
      <c r="A38" s="259">
        <v>9</v>
      </c>
      <c r="B38" s="186" t="s">
        <v>439</v>
      </c>
      <c r="C38" s="268" t="s">
        <v>419</v>
      </c>
      <c r="D38" s="186" t="s">
        <v>418</v>
      </c>
      <c r="E38" s="287">
        <v>5.7200000000000003E-3</v>
      </c>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T38" s="249"/>
      <c r="FU38" s="249"/>
      <c r="FV38" s="249"/>
      <c r="FW38" s="249"/>
      <c r="FX38" s="249"/>
      <c r="FY38" s="249"/>
      <c r="FZ38" s="249"/>
      <c r="GA38" s="249"/>
      <c r="GB38" s="249"/>
      <c r="GC38" s="249"/>
      <c r="GD38" s="249"/>
      <c r="GE38" s="249"/>
      <c r="GF38" s="249"/>
      <c r="GG38" s="249"/>
      <c r="GH38" s="249"/>
    </row>
    <row r="39" spans="1:194" s="42" customFormat="1" ht="12" x14ac:dyDescent="0.2">
      <c r="A39" s="259">
        <v>10</v>
      </c>
      <c r="B39" s="186" t="s">
        <v>504</v>
      </c>
      <c r="C39" s="268" t="s">
        <v>505</v>
      </c>
      <c r="D39" s="186" t="s">
        <v>415</v>
      </c>
      <c r="E39" s="287">
        <v>5298.09</v>
      </c>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DY39" s="249"/>
      <c r="DZ39" s="249"/>
      <c r="EA39" s="249"/>
      <c r="EB39" s="249"/>
      <c r="EC39" s="249"/>
      <c r="ED39" s="249"/>
      <c r="EE39" s="249"/>
      <c r="EF39" s="249"/>
      <c r="EG39" s="249"/>
      <c r="EH39" s="249"/>
      <c r="EI39" s="249"/>
      <c r="EJ39" s="249"/>
      <c r="EK39" s="249"/>
      <c r="EL39" s="249"/>
      <c r="EM39" s="249"/>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c r="FJ39" s="249"/>
      <c r="FK39" s="249"/>
      <c r="FL39" s="249"/>
      <c r="FM39" s="249"/>
      <c r="FN39" s="249"/>
      <c r="FO39" s="249"/>
      <c r="FP39" s="249"/>
      <c r="FQ39" s="249"/>
      <c r="FR39" s="249"/>
      <c r="FS39" s="249"/>
      <c r="FT39" s="249"/>
      <c r="FU39" s="249"/>
      <c r="FV39" s="249"/>
      <c r="FW39" s="249"/>
      <c r="FX39" s="249"/>
      <c r="FY39" s="249"/>
      <c r="FZ39" s="249"/>
      <c r="GA39" s="249"/>
      <c r="GB39" s="249"/>
      <c r="GC39" s="249"/>
      <c r="GD39" s="249"/>
      <c r="GE39" s="249"/>
      <c r="GF39" s="249"/>
      <c r="GG39" s="249"/>
      <c r="GH39" s="249"/>
    </row>
    <row r="40" spans="1:194" s="42" customFormat="1" ht="12" x14ac:dyDescent="0.2">
      <c r="A40" s="259">
        <v>11</v>
      </c>
      <c r="B40" s="186" t="s">
        <v>456</v>
      </c>
      <c r="C40" s="268" t="s">
        <v>506</v>
      </c>
      <c r="D40" s="186" t="s">
        <v>418</v>
      </c>
      <c r="E40" s="287">
        <v>9.6096000000000001E-2</v>
      </c>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row>
    <row r="41" spans="1:194" s="42" customFormat="1" ht="24" x14ac:dyDescent="0.2">
      <c r="A41" s="259">
        <v>12</v>
      </c>
      <c r="B41" s="186" t="s">
        <v>507</v>
      </c>
      <c r="C41" s="268" t="s">
        <v>508</v>
      </c>
      <c r="D41" s="186" t="s">
        <v>194</v>
      </c>
      <c r="E41" s="287">
        <v>2041.732</v>
      </c>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row>
    <row r="42" spans="1:194" s="42" customFormat="1" ht="12" x14ac:dyDescent="0.2">
      <c r="A42" s="259">
        <v>13</v>
      </c>
      <c r="B42" s="186" t="s">
        <v>452</v>
      </c>
      <c r="C42" s="268" t="s">
        <v>453</v>
      </c>
      <c r="D42" s="186" t="s">
        <v>194</v>
      </c>
      <c r="E42" s="287">
        <v>0.34320000000000001</v>
      </c>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c r="FL42" s="249"/>
      <c r="FM42" s="249"/>
      <c r="FN42" s="249"/>
      <c r="FO42" s="249"/>
      <c r="FP42" s="249"/>
      <c r="FQ42" s="249"/>
      <c r="FR42" s="249"/>
      <c r="FS42" s="249"/>
      <c r="FT42" s="249"/>
      <c r="FU42" s="249"/>
      <c r="FV42" s="249"/>
      <c r="FW42" s="249"/>
      <c r="FX42" s="249"/>
      <c r="FY42" s="249"/>
      <c r="FZ42" s="249"/>
      <c r="GA42" s="249"/>
      <c r="GB42" s="249"/>
      <c r="GC42" s="249"/>
      <c r="GD42" s="249"/>
      <c r="GE42" s="249"/>
      <c r="GF42" s="249"/>
      <c r="GG42" s="249"/>
      <c r="GH42" s="249"/>
    </row>
    <row r="43" spans="1:194" s="42" customFormat="1" ht="12" x14ac:dyDescent="0.2">
      <c r="A43" s="259">
        <v>14</v>
      </c>
      <c r="B43" s="186" t="s">
        <v>454</v>
      </c>
      <c r="C43" s="268" t="s">
        <v>455</v>
      </c>
      <c r="D43" s="186" t="s">
        <v>418</v>
      </c>
      <c r="E43" s="287">
        <v>4.5800000000000002E-4</v>
      </c>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c r="FL43" s="249"/>
      <c r="FM43" s="249"/>
      <c r="FN43" s="249"/>
      <c r="FO43" s="249"/>
      <c r="FP43" s="249"/>
      <c r="FQ43" s="249"/>
      <c r="FR43" s="249"/>
      <c r="FS43" s="249"/>
      <c r="FT43" s="249"/>
      <c r="FU43" s="249"/>
      <c r="FV43" s="249"/>
      <c r="FW43" s="249"/>
      <c r="FX43" s="249"/>
      <c r="FY43" s="249"/>
      <c r="FZ43" s="249"/>
      <c r="GA43" s="249"/>
      <c r="GB43" s="249"/>
      <c r="GC43" s="249"/>
      <c r="GD43" s="249"/>
      <c r="GE43" s="249"/>
      <c r="GF43" s="249"/>
      <c r="GG43" s="249"/>
      <c r="GH43" s="249"/>
    </row>
    <row r="44" spans="1:194" s="42" customFormat="1" ht="24" x14ac:dyDescent="0.2">
      <c r="A44" s="259">
        <v>15</v>
      </c>
      <c r="B44" s="186" t="s">
        <v>509</v>
      </c>
      <c r="C44" s="268" t="s">
        <v>510</v>
      </c>
      <c r="D44" s="186" t="s">
        <v>194</v>
      </c>
      <c r="E44" s="287">
        <v>1220.0744400000001</v>
      </c>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c r="FL44" s="249"/>
      <c r="FM44" s="249"/>
      <c r="FN44" s="249"/>
      <c r="FO44" s="249"/>
      <c r="FP44" s="249"/>
      <c r="FQ44" s="249"/>
      <c r="FR44" s="249"/>
      <c r="FS44" s="249"/>
      <c r="FT44" s="249"/>
      <c r="FU44" s="249"/>
      <c r="FV44" s="249"/>
      <c r="FW44" s="249"/>
      <c r="FX44" s="249"/>
      <c r="FY44" s="249"/>
      <c r="FZ44" s="249"/>
      <c r="GA44" s="249"/>
      <c r="GB44" s="249"/>
      <c r="GC44" s="249"/>
      <c r="GD44" s="249"/>
      <c r="GE44" s="249"/>
      <c r="GF44" s="249"/>
      <c r="GG44" s="249"/>
      <c r="GH44" s="249"/>
    </row>
    <row r="45" spans="1:194" s="245" customFormat="1" x14ac:dyDescent="0.2">
      <c r="A45" s="272" t="s">
        <v>486</v>
      </c>
      <c r="B45" s="245" t="s">
        <v>481</v>
      </c>
      <c r="C45" s="488" t="s">
        <v>511</v>
      </c>
      <c r="D45" s="489"/>
      <c r="E45" s="489"/>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row>
    <row r="46" spans="1:194" s="42" customFormat="1" ht="24" x14ac:dyDescent="0.2">
      <c r="A46" s="259">
        <v>1</v>
      </c>
      <c r="B46" s="186" t="s">
        <v>437</v>
      </c>
      <c r="C46" s="268" t="s">
        <v>438</v>
      </c>
      <c r="D46" s="186" t="s">
        <v>194</v>
      </c>
      <c r="E46" s="287">
        <v>0.23399999999999999</v>
      </c>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c r="FL46" s="249"/>
      <c r="FM46" s="249"/>
      <c r="FN46" s="249"/>
      <c r="FO46" s="249"/>
      <c r="FP46" s="249"/>
      <c r="FQ46" s="249"/>
      <c r="FR46" s="249"/>
      <c r="FS46" s="249"/>
      <c r="FT46" s="249"/>
      <c r="FU46" s="249"/>
      <c r="FV46" s="249"/>
      <c r="FW46" s="249"/>
      <c r="FX46" s="249"/>
      <c r="FY46" s="249"/>
      <c r="FZ46" s="249"/>
      <c r="GA46" s="249"/>
      <c r="GB46" s="249"/>
      <c r="GC46" s="249"/>
      <c r="GD46" s="249"/>
      <c r="GE46" s="249"/>
      <c r="GF46" s="249"/>
      <c r="GG46" s="249"/>
      <c r="GH46" s="249"/>
      <c r="GI46" s="249"/>
      <c r="GJ46" s="249"/>
      <c r="GK46" s="249"/>
      <c r="GL46" s="249"/>
    </row>
    <row r="47" spans="1:194" s="42" customFormat="1" ht="12" x14ac:dyDescent="0.2">
      <c r="A47" s="259">
        <v>4</v>
      </c>
      <c r="B47" s="186" t="s">
        <v>515</v>
      </c>
      <c r="C47" s="268" t="s">
        <v>516</v>
      </c>
      <c r="D47" s="186" t="s">
        <v>418</v>
      </c>
      <c r="E47" s="287">
        <v>5.9681999999999999E-2</v>
      </c>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c r="FL47" s="249"/>
      <c r="FM47" s="249"/>
      <c r="FN47" s="249"/>
      <c r="FO47" s="249"/>
      <c r="FP47" s="249"/>
      <c r="FQ47" s="249"/>
      <c r="FR47" s="249"/>
      <c r="FS47" s="249"/>
      <c r="FT47" s="249"/>
      <c r="FU47" s="249"/>
      <c r="FV47" s="249"/>
      <c r="FW47" s="249"/>
      <c r="FX47" s="249"/>
      <c r="FY47" s="249"/>
      <c r="FZ47" s="249"/>
      <c r="GA47" s="249"/>
      <c r="GB47" s="249"/>
      <c r="GC47" s="249"/>
      <c r="GD47" s="249"/>
      <c r="GE47" s="249"/>
      <c r="GF47" s="249"/>
      <c r="GG47" s="249"/>
      <c r="GH47" s="249"/>
      <c r="GI47" s="249"/>
      <c r="GJ47" s="249"/>
      <c r="GK47" s="249"/>
      <c r="GL47" s="249"/>
    </row>
    <row r="48" spans="1:194" s="42" customFormat="1" ht="24" x14ac:dyDescent="0.2">
      <c r="A48" s="259">
        <v>5</v>
      </c>
      <c r="B48" s="186" t="s">
        <v>459</v>
      </c>
      <c r="C48" s="268" t="s">
        <v>517</v>
      </c>
      <c r="D48" s="186" t="s">
        <v>418</v>
      </c>
      <c r="E48" s="287">
        <v>2.3E-5</v>
      </c>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c r="FL48" s="249"/>
      <c r="FM48" s="249"/>
      <c r="FN48" s="249"/>
      <c r="FO48" s="249"/>
      <c r="FP48" s="249"/>
      <c r="FQ48" s="249"/>
      <c r="FR48" s="249"/>
      <c r="FS48" s="249"/>
      <c r="FT48" s="249"/>
      <c r="FU48" s="249"/>
      <c r="FV48" s="249"/>
      <c r="FW48" s="249"/>
      <c r="FX48" s="249"/>
      <c r="FY48" s="249"/>
      <c r="FZ48" s="249"/>
      <c r="GA48" s="249"/>
      <c r="GB48" s="249"/>
      <c r="GC48" s="249"/>
      <c r="GD48" s="249"/>
      <c r="GE48" s="249"/>
      <c r="GF48" s="249"/>
      <c r="GG48" s="249"/>
      <c r="GH48" s="249"/>
      <c r="GI48" s="249"/>
      <c r="GJ48" s="249"/>
      <c r="GK48" s="249"/>
      <c r="GL48" s="249"/>
    </row>
    <row r="49" spans="1:194" s="42" customFormat="1" ht="12" x14ac:dyDescent="0.2">
      <c r="A49" s="259">
        <v>8</v>
      </c>
      <c r="B49" s="186" t="s">
        <v>454</v>
      </c>
      <c r="C49" s="268" t="s">
        <v>455</v>
      </c>
      <c r="D49" s="186" t="s">
        <v>418</v>
      </c>
      <c r="E49" s="287">
        <v>9.9299999999999996E-4</v>
      </c>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row>
    <row r="50" spans="1:194" s="275" customFormat="1" x14ac:dyDescent="0.2">
      <c r="A50" s="276" t="s">
        <v>486</v>
      </c>
      <c r="C50" s="277" t="s">
        <v>482</v>
      </c>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row>
    <row r="51" spans="1:194" ht="51" x14ac:dyDescent="0.2">
      <c r="A51" s="260">
        <v>1</v>
      </c>
      <c r="B51" s="244" t="s">
        <v>440</v>
      </c>
      <c r="C51" s="269" t="s">
        <v>441</v>
      </c>
      <c r="D51" s="244" t="s">
        <v>418</v>
      </c>
      <c r="E51" s="288">
        <v>601.73099999999999</v>
      </c>
    </row>
    <row r="52" spans="1:194" ht="51" x14ac:dyDescent="0.2">
      <c r="A52" s="260">
        <v>2</v>
      </c>
      <c r="B52" s="244" t="s">
        <v>460</v>
      </c>
      <c r="C52" s="269" t="s">
        <v>461</v>
      </c>
      <c r="D52" s="244" t="s">
        <v>418</v>
      </c>
      <c r="E52" s="288">
        <v>61.457399999999993</v>
      </c>
    </row>
    <row r="53" spans="1:194" ht="25.5" x14ac:dyDescent="0.2">
      <c r="A53" s="260">
        <v>3</v>
      </c>
      <c r="B53" s="244" t="s">
        <v>442</v>
      </c>
      <c r="C53" s="269" t="s">
        <v>443</v>
      </c>
      <c r="D53" s="244" t="s">
        <v>194</v>
      </c>
      <c r="E53" s="288">
        <v>61.773000000000003</v>
      </c>
    </row>
    <row r="54" spans="1:194" x14ac:dyDescent="0.2">
      <c r="A54" s="260">
        <v>4</v>
      </c>
      <c r="B54" s="244" t="s">
        <v>444</v>
      </c>
      <c r="C54" s="269" t="s">
        <v>445</v>
      </c>
      <c r="D54" s="244" t="s">
        <v>418</v>
      </c>
      <c r="E54" s="288">
        <v>1.64577</v>
      </c>
    </row>
    <row r="55" spans="1:194" ht="25.5" x14ac:dyDescent="0.2">
      <c r="A55" s="260">
        <v>5</v>
      </c>
      <c r="B55" s="244" t="s">
        <v>502</v>
      </c>
      <c r="C55" s="269" t="s">
        <v>503</v>
      </c>
      <c r="D55" s="244" t="s">
        <v>418</v>
      </c>
      <c r="E55" s="288">
        <v>6.838799999999999E-2</v>
      </c>
    </row>
    <row r="56" spans="1:194" x14ac:dyDescent="0.2">
      <c r="A56" s="260">
        <v>6</v>
      </c>
      <c r="B56" s="244" t="s">
        <v>446</v>
      </c>
      <c r="C56" s="269" t="s">
        <v>447</v>
      </c>
      <c r="D56" s="244" t="s">
        <v>435</v>
      </c>
      <c r="E56" s="288">
        <v>531</v>
      </c>
    </row>
    <row r="57" spans="1:194" x14ac:dyDescent="0.2">
      <c r="A57" s="260">
        <v>7</v>
      </c>
      <c r="B57" s="244" t="s">
        <v>462</v>
      </c>
      <c r="C57" s="269" t="s">
        <v>463</v>
      </c>
      <c r="D57" s="244" t="s">
        <v>429</v>
      </c>
      <c r="E57" s="288">
        <v>600</v>
      </c>
    </row>
    <row r="58" spans="1:194" ht="25.5" x14ac:dyDescent="0.2">
      <c r="A58" s="260">
        <v>8</v>
      </c>
      <c r="B58" s="244" t="s">
        <v>448</v>
      </c>
      <c r="C58" s="269" t="s">
        <v>449</v>
      </c>
      <c r="D58" s="244" t="s">
        <v>194</v>
      </c>
      <c r="E58" s="288">
        <v>0.62550000000000006</v>
      </c>
    </row>
    <row r="59" spans="1:194" x14ac:dyDescent="0.2">
      <c r="A59" s="260">
        <v>9</v>
      </c>
      <c r="B59" s="244" t="s">
        <v>520</v>
      </c>
      <c r="C59" s="269" t="s">
        <v>521</v>
      </c>
      <c r="D59" s="244" t="s">
        <v>194</v>
      </c>
      <c r="E59" s="288">
        <v>1.0199999999999998</v>
      </c>
    </row>
    <row r="60" spans="1:194" ht="25.5" x14ac:dyDescent="0.2">
      <c r="A60" s="260">
        <v>10</v>
      </c>
      <c r="B60" s="244" t="s">
        <v>450</v>
      </c>
      <c r="C60" s="269" t="s">
        <v>451</v>
      </c>
      <c r="D60" s="244" t="s">
        <v>194</v>
      </c>
      <c r="E60" s="288">
        <v>0.90270000000000006</v>
      </c>
    </row>
    <row r="61" spans="1:194" x14ac:dyDescent="0.2">
      <c r="A61" s="260">
        <v>11</v>
      </c>
      <c r="B61" s="244" t="s">
        <v>416</v>
      </c>
      <c r="C61" s="269" t="s">
        <v>417</v>
      </c>
      <c r="D61" s="244" t="s">
        <v>194</v>
      </c>
      <c r="E61" s="288">
        <v>137.75412499999999</v>
      </c>
    </row>
    <row r="62" spans="1:194" x14ac:dyDescent="0.2">
      <c r="A62" s="260">
        <v>12</v>
      </c>
      <c r="B62" s="244" t="s">
        <v>439</v>
      </c>
      <c r="C62" s="269" t="s">
        <v>419</v>
      </c>
      <c r="D62" s="244" t="s">
        <v>418</v>
      </c>
      <c r="E62" s="288">
        <v>5.3099999999999996E-3</v>
      </c>
    </row>
    <row r="63" spans="1:194" x14ac:dyDescent="0.2">
      <c r="A63" s="260">
        <v>13</v>
      </c>
      <c r="B63" s="244" t="s">
        <v>522</v>
      </c>
      <c r="C63" s="269" t="s">
        <v>419</v>
      </c>
      <c r="D63" s="244" t="s">
        <v>418</v>
      </c>
      <c r="E63" s="288">
        <v>6.0000000000000001E-3</v>
      </c>
    </row>
    <row r="64" spans="1:194" x14ac:dyDescent="0.2">
      <c r="A64" s="260">
        <v>14</v>
      </c>
      <c r="B64" s="244" t="s">
        <v>504</v>
      </c>
      <c r="C64" s="269" t="s">
        <v>505</v>
      </c>
      <c r="D64" s="244" t="s">
        <v>415</v>
      </c>
      <c r="E64" s="288">
        <v>2189.25</v>
      </c>
    </row>
    <row r="65" spans="1:33" ht="25.5" x14ac:dyDescent="0.2">
      <c r="A65" s="260">
        <v>15</v>
      </c>
      <c r="B65" s="244" t="s">
        <v>464</v>
      </c>
      <c r="C65" s="269" t="s">
        <v>465</v>
      </c>
      <c r="D65" s="244" t="s">
        <v>513</v>
      </c>
      <c r="E65" s="288">
        <v>1.032</v>
      </c>
    </row>
    <row r="66" spans="1:33" x14ac:dyDescent="0.2">
      <c r="A66" s="260">
        <v>16</v>
      </c>
      <c r="B66" s="244" t="s">
        <v>456</v>
      </c>
      <c r="C66" s="269" t="s">
        <v>506</v>
      </c>
      <c r="D66" s="244" t="s">
        <v>418</v>
      </c>
      <c r="E66" s="288">
        <v>8.920800000000001E-2</v>
      </c>
    </row>
    <row r="67" spans="1:33" ht="25.5" x14ac:dyDescent="0.2">
      <c r="A67" s="260">
        <v>17</v>
      </c>
      <c r="B67" s="244" t="s">
        <v>507</v>
      </c>
      <c r="C67" s="269" t="s">
        <v>508</v>
      </c>
      <c r="D67" s="244" t="s">
        <v>194</v>
      </c>
      <c r="E67" s="288">
        <v>1029.28575</v>
      </c>
    </row>
    <row r="68" spans="1:33" x14ac:dyDescent="0.2">
      <c r="A68" s="260">
        <v>19</v>
      </c>
      <c r="B68" s="244" t="s">
        <v>452</v>
      </c>
      <c r="C68" s="269" t="s">
        <v>453</v>
      </c>
      <c r="D68" s="244" t="s">
        <v>194</v>
      </c>
      <c r="E68" s="288">
        <v>0.43740000000000001</v>
      </c>
    </row>
    <row r="69" spans="1:33" x14ac:dyDescent="0.2">
      <c r="A69" s="260">
        <v>20</v>
      </c>
      <c r="B69" s="244" t="s">
        <v>525</v>
      </c>
      <c r="C69" s="269" t="s">
        <v>526</v>
      </c>
      <c r="D69" s="244" t="s">
        <v>422</v>
      </c>
      <c r="E69" s="288">
        <v>0</v>
      </c>
    </row>
    <row r="70" spans="1:33" ht="25.5" x14ac:dyDescent="0.2">
      <c r="A70" s="260">
        <v>21</v>
      </c>
      <c r="B70" s="244" t="s">
        <v>466</v>
      </c>
      <c r="C70" s="270" t="s">
        <v>467</v>
      </c>
      <c r="D70" s="244" t="s">
        <v>194</v>
      </c>
      <c r="E70" s="288">
        <v>24.08</v>
      </c>
    </row>
    <row r="71" spans="1:33" x14ac:dyDescent="0.2">
      <c r="A71" s="261">
        <v>22</v>
      </c>
      <c r="B71" s="250" t="s">
        <v>454</v>
      </c>
      <c r="C71" s="270" t="s">
        <v>455</v>
      </c>
      <c r="D71" s="250" t="s">
        <v>418</v>
      </c>
      <c r="E71" s="289">
        <v>4.2500000000000003E-4</v>
      </c>
    </row>
    <row r="72" spans="1:33" ht="25.5" x14ac:dyDescent="0.2">
      <c r="A72" s="261">
        <v>23</v>
      </c>
      <c r="B72" s="250" t="s">
        <v>527</v>
      </c>
      <c r="C72" s="270" t="s">
        <v>528</v>
      </c>
      <c r="D72" s="250" t="s">
        <v>194</v>
      </c>
      <c r="E72" s="289">
        <v>81.27</v>
      </c>
    </row>
    <row r="73" spans="1:33" ht="25.5" x14ac:dyDescent="0.2">
      <c r="A73" s="260">
        <v>24</v>
      </c>
      <c r="B73" s="244" t="s">
        <v>509</v>
      </c>
      <c r="C73" s="270" t="s">
        <v>510</v>
      </c>
      <c r="D73" s="244" t="s">
        <v>194</v>
      </c>
      <c r="E73" s="288">
        <v>504.15300000000002</v>
      </c>
    </row>
    <row r="74" spans="1:33" ht="25.5" x14ac:dyDescent="0.2">
      <c r="A74" s="260">
        <v>25</v>
      </c>
      <c r="B74" s="244" t="s">
        <v>468</v>
      </c>
      <c r="C74" s="269" t="s">
        <v>469</v>
      </c>
      <c r="D74" s="244" t="s">
        <v>194</v>
      </c>
      <c r="E74" s="288">
        <v>73.872</v>
      </c>
    </row>
    <row r="75" spans="1:33" s="275" customFormat="1" x14ac:dyDescent="0.2">
      <c r="A75" s="278" t="s">
        <v>529</v>
      </c>
      <c r="B75" s="274"/>
      <c r="C75" s="490" t="s">
        <v>483</v>
      </c>
      <c r="D75" s="491"/>
      <c r="E75" s="492"/>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row>
    <row r="76" spans="1:33" ht="51" x14ac:dyDescent="0.2">
      <c r="A76" s="262">
        <v>1</v>
      </c>
      <c r="B76" s="251" t="s">
        <v>440</v>
      </c>
      <c r="C76" s="270" t="s">
        <v>441</v>
      </c>
      <c r="D76" s="251" t="s">
        <v>418</v>
      </c>
      <c r="E76" s="290">
        <v>26.354579999999999</v>
      </c>
    </row>
    <row r="77" spans="1:33" ht="51" x14ac:dyDescent="0.2">
      <c r="A77" s="262">
        <v>2</v>
      </c>
      <c r="B77" s="251" t="s">
        <v>460</v>
      </c>
      <c r="C77" s="270" t="s">
        <v>461</v>
      </c>
      <c r="D77" s="251" t="s">
        <v>418</v>
      </c>
      <c r="E77" s="290">
        <v>20.246199999999998</v>
      </c>
    </row>
    <row r="78" spans="1:33" ht="25.5" x14ac:dyDescent="0.2">
      <c r="A78" s="262">
        <v>3</v>
      </c>
      <c r="B78" s="251" t="s">
        <v>442</v>
      </c>
      <c r="C78" s="270" t="s">
        <v>443</v>
      </c>
      <c r="D78" s="251" t="s">
        <v>194</v>
      </c>
      <c r="E78" s="290">
        <v>60.355229999999999</v>
      </c>
    </row>
    <row r="79" spans="1:33" ht="25.5" x14ac:dyDescent="0.2">
      <c r="A79" s="262">
        <v>4</v>
      </c>
      <c r="B79" s="251" t="s">
        <v>470</v>
      </c>
      <c r="C79" s="270" t="s">
        <v>471</v>
      </c>
      <c r="D79" s="251" t="s">
        <v>194</v>
      </c>
      <c r="E79" s="290">
        <v>82.161000000000001</v>
      </c>
    </row>
    <row r="80" spans="1:33" x14ac:dyDescent="0.2">
      <c r="A80" s="262">
        <v>7</v>
      </c>
      <c r="B80" s="251" t="s">
        <v>444</v>
      </c>
      <c r="C80" s="270" t="s">
        <v>445</v>
      </c>
      <c r="D80" s="251" t="s">
        <v>418</v>
      </c>
      <c r="E80" s="290">
        <v>0.33011200000000002</v>
      </c>
    </row>
    <row r="81" spans="1:5" ht="25.5" x14ac:dyDescent="0.2">
      <c r="A81" s="262">
        <v>8</v>
      </c>
      <c r="B81" s="251" t="s">
        <v>502</v>
      </c>
      <c r="C81" s="270" t="s">
        <v>503</v>
      </c>
      <c r="D81" s="251" t="s">
        <v>418</v>
      </c>
      <c r="E81" s="290">
        <v>2.9710000000000001E-3</v>
      </c>
    </row>
    <row r="82" spans="1:5" x14ac:dyDescent="0.2">
      <c r="A82" s="262">
        <v>9</v>
      </c>
      <c r="B82" s="251" t="s">
        <v>462</v>
      </c>
      <c r="C82" s="270" t="s">
        <v>463</v>
      </c>
      <c r="D82" s="251" t="s">
        <v>429</v>
      </c>
      <c r="E82" s="290">
        <v>1116</v>
      </c>
    </row>
    <row r="83" spans="1:5" x14ac:dyDescent="0.2">
      <c r="A83" s="262">
        <v>10</v>
      </c>
      <c r="B83" s="251" t="s">
        <v>533</v>
      </c>
      <c r="C83" s="270" t="s">
        <v>534</v>
      </c>
      <c r="D83" s="251" t="s">
        <v>429</v>
      </c>
      <c r="E83" s="290">
        <v>25.000000000000004</v>
      </c>
    </row>
    <row r="84" spans="1:5" ht="25.5" x14ac:dyDescent="0.2">
      <c r="A84" s="262">
        <v>11</v>
      </c>
      <c r="B84" s="251" t="s">
        <v>448</v>
      </c>
      <c r="C84" s="270" t="s">
        <v>449</v>
      </c>
      <c r="D84" s="251" t="s">
        <v>194</v>
      </c>
      <c r="E84" s="290">
        <v>4.1000000000000002E-2</v>
      </c>
    </row>
    <row r="85" spans="1:5" x14ac:dyDescent="0.2">
      <c r="A85" s="262">
        <v>12</v>
      </c>
      <c r="B85" s="251" t="s">
        <v>520</v>
      </c>
      <c r="C85" s="270" t="s">
        <v>521</v>
      </c>
      <c r="D85" s="251" t="s">
        <v>194</v>
      </c>
      <c r="E85" s="290">
        <v>1.8971999999999998</v>
      </c>
    </row>
    <row r="86" spans="1:5" x14ac:dyDescent="0.2">
      <c r="A86" s="262">
        <v>13</v>
      </c>
      <c r="B86" s="251" t="s">
        <v>520</v>
      </c>
      <c r="C86" s="270" t="s">
        <v>521</v>
      </c>
      <c r="D86" s="251" t="s">
        <v>194</v>
      </c>
      <c r="E86" s="290">
        <v>0.12495000000000001</v>
      </c>
    </row>
    <row r="87" spans="1:5" x14ac:dyDescent="0.2">
      <c r="A87" s="262">
        <v>14</v>
      </c>
      <c r="B87" s="251" t="s">
        <v>416</v>
      </c>
      <c r="C87" s="270" t="s">
        <v>417</v>
      </c>
      <c r="D87" s="251" t="s">
        <v>194</v>
      </c>
      <c r="E87" s="290">
        <v>168.62549999999999</v>
      </c>
    </row>
    <row r="88" spans="1:5" x14ac:dyDescent="0.2">
      <c r="A88" s="262">
        <v>15</v>
      </c>
      <c r="B88" s="251" t="s">
        <v>522</v>
      </c>
      <c r="C88" s="270" t="s">
        <v>419</v>
      </c>
      <c r="D88" s="251" t="s">
        <v>418</v>
      </c>
      <c r="E88" s="290">
        <v>1.1894999999999999E-2</v>
      </c>
    </row>
    <row r="89" spans="1:5" ht="25.5" x14ac:dyDescent="0.2">
      <c r="A89" s="262">
        <v>16</v>
      </c>
      <c r="B89" s="251" t="s">
        <v>464</v>
      </c>
      <c r="C89" s="270" t="s">
        <v>465</v>
      </c>
      <c r="D89" s="251" t="s">
        <v>513</v>
      </c>
      <c r="E89" s="290">
        <v>3.6344000000000003</v>
      </c>
    </row>
    <row r="90" spans="1:5" ht="25.5" x14ac:dyDescent="0.2">
      <c r="A90" s="262">
        <v>18</v>
      </c>
      <c r="B90" s="251" t="s">
        <v>507</v>
      </c>
      <c r="C90" s="270" t="s">
        <v>508</v>
      </c>
      <c r="D90" s="251" t="s">
        <v>194</v>
      </c>
      <c r="E90" s="290">
        <v>253.636</v>
      </c>
    </row>
    <row r="91" spans="1:5" x14ac:dyDescent="0.2">
      <c r="A91" s="263">
        <v>28</v>
      </c>
      <c r="B91" s="252" t="s">
        <v>452</v>
      </c>
      <c r="C91" s="271" t="s">
        <v>453</v>
      </c>
      <c r="D91" s="252" t="s">
        <v>194</v>
      </c>
      <c r="E91" s="291">
        <v>0.23552099999999998</v>
      </c>
    </row>
    <row r="92" spans="1:5" ht="25.5" x14ac:dyDescent="0.2">
      <c r="A92" s="262">
        <v>30</v>
      </c>
      <c r="B92" s="251" t="s">
        <v>473</v>
      </c>
      <c r="C92" s="270" t="s">
        <v>474</v>
      </c>
      <c r="D92" s="251" t="s">
        <v>418</v>
      </c>
      <c r="E92" s="290">
        <v>0.78402000000000005</v>
      </c>
    </row>
    <row r="93" spans="1:5" ht="25.5" x14ac:dyDescent="0.2">
      <c r="A93" s="262">
        <v>31</v>
      </c>
      <c r="B93" s="251" t="s">
        <v>466</v>
      </c>
      <c r="C93" s="270" t="s">
        <v>467</v>
      </c>
      <c r="D93" s="251" t="s">
        <v>194</v>
      </c>
      <c r="E93" s="290">
        <v>71.972999999999999</v>
      </c>
    </row>
    <row r="94" spans="1:5" x14ac:dyDescent="0.2">
      <c r="A94" s="263">
        <v>32</v>
      </c>
      <c r="B94" s="252" t="s">
        <v>546</v>
      </c>
      <c r="C94" s="271" t="s">
        <v>547</v>
      </c>
      <c r="D94" s="252" t="s">
        <v>426</v>
      </c>
      <c r="E94" s="291">
        <v>5.907</v>
      </c>
    </row>
    <row r="95" spans="1:5" x14ac:dyDescent="0.2">
      <c r="A95" s="263">
        <v>33</v>
      </c>
      <c r="B95" s="252" t="s">
        <v>527</v>
      </c>
      <c r="C95" s="271" t="s">
        <v>548</v>
      </c>
      <c r="D95" s="252" t="s">
        <v>194</v>
      </c>
      <c r="E95" s="291">
        <v>19.709999999999997</v>
      </c>
    </row>
    <row r="96" spans="1:5" ht="25.5" x14ac:dyDescent="0.2">
      <c r="A96" s="262">
        <v>34</v>
      </c>
      <c r="B96" s="251" t="s">
        <v>475</v>
      </c>
      <c r="C96" s="270" t="s">
        <v>549</v>
      </c>
      <c r="D96" s="251" t="s">
        <v>194</v>
      </c>
      <c r="E96" s="290">
        <v>14.855399999999999</v>
      </c>
    </row>
    <row r="97" spans="1:251" ht="25.5" x14ac:dyDescent="0.2">
      <c r="A97" s="262">
        <v>35</v>
      </c>
      <c r="B97" s="251" t="s">
        <v>550</v>
      </c>
      <c r="C97" s="270" t="s">
        <v>551</v>
      </c>
      <c r="D97" s="251" t="s">
        <v>194</v>
      </c>
      <c r="E97" s="290">
        <v>39.614400000000003</v>
      </c>
    </row>
    <row r="98" spans="1:251" ht="25.5" x14ac:dyDescent="0.2">
      <c r="A98" s="262">
        <v>36</v>
      </c>
      <c r="B98" s="251" t="s">
        <v>527</v>
      </c>
      <c r="C98" s="270" t="s">
        <v>528</v>
      </c>
      <c r="D98" s="251" t="s">
        <v>194</v>
      </c>
      <c r="E98" s="290">
        <v>202.79700000000003</v>
      </c>
    </row>
    <row r="99" spans="1:251" ht="25.5" x14ac:dyDescent="0.2">
      <c r="A99" s="262">
        <v>37</v>
      </c>
      <c r="B99" s="251" t="s">
        <v>509</v>
      </c>
      <c r="C99" s="270" t="s">
        <v>510</v>
      </c>
      <c r="D99" s="251" t="s">
        <v>194</v>
      </c>
      <c r="E99" s="290">
        <v>21.167999999999999</v>
      </c>
    </row>
    <row r="100" spans="1:251" ht="25.5" x14ac:dyDescent="0.2">
      <c r="A100" s="262">
        <v>38</v>
      </c>
      <c r="B100" s="251" t="s">
        <v>468</v>
      </c>
      <c r="C100" s="270" t="s">
        <v>469</v>
      </c>
      <c r="D100" s="251" t="s">
        <v>194</v>
      </c>
      <c r="E100" s="290">
        <v>70.031999999999996</v>
      </c>
    </row>
    <row r="101" spans="1:251" x14ac:dyDescent="0.2">
      <c r="A101" s="262">
        <v>39</v>
      </c>
      <c r="B101" s="251" t="s">
        <v>420</v>
      </c>
      <c r="C101" s="270" t="s">
        <v>421</v>
      </c>
      <c r="D101" s="251" t="s">
        <v>415</v>
      </c>
      <c r="E101" s="290">
        <v>4.9672499999999999</v>
      </c>
    </row>
    <row r="102" spans="1:251" s="275" customFormat="1" x14ac:dyDescent="0.2">
      <c r="A102" s="276" t="s">
        <v>529</v>
      </c>
      <c r="C102" s="507" t="s">
        <v>484</v>
      </c>
      <c r="D102" s="507"/>
      <c r="E102" s="507"/>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row>
    <row r="103" spans="1:251" x14ac:dyDescent="0.2">
      <c r="A103" s="261">
        <v>1</v>
      </c>
      <c r="B103" s="250" t="s">
        <v>437</v>
      </c>
      <c r="C103" s="271" t="s">
        <v>438</v>
      </c>
      <c r="D103" s="250" t="s">
        <v>194</v>
      </c>
      <c r="E103" s="289">
        <v>0.48470400000000002</v>
      </c>
    </row>
    <row r="104" spans="1:251" x14ac:dyDescent="0.2">
      <c r="A104" s="260">
        <v>2</v>
      </c>
      <c r="B104" s="244" t="s">
        <v>416</v>
      </c>
      <c r="C104" s="270" t="s">
        <v>417</v>
      </c>
      <c r="D104" s="244" t="s">
        <v>194</v>
      </c>
      <c r="E104" s="288">
        <v>0.95135000000000003</v>
      </c>
    </row>
    <row r="105" spans="1:251" ht="25.5" x14ac:dyDescent="0.2">
      <c r="A105" s="260">
        <v>3</v>
      </c>
      <c r="B105" s="244" t="s">
        <v>552</v>
      </c>
      <c r="C105" s="270" t="s">
        <v>553</v>
      </c>
      <c r="D105" s="244" t="s">
        <v>513</v>
      </c>
      <c r="E105" s="288">
        <v>30</v>
      </c>
    </row>
    <row r="106" spans="1:251" x14ac:dyDescent="0.2">
      <c r="A106" s="261">
        <v>4</v>
      </c>
      <c r="B106" s="250" t="s">
        <v>554</v>
      </c>
      <c r="C106" s="271" t="s">
        <v>555</v>
      </c>
      <c r="D106" s="250" t="s">
        <v>194</v>
      </c>
      <c r="E106" s="289">
        <v>19.388159999999999</v>
      </c>
    </row>
    <row r="107" spans="1:251" x14ac:dyDescent="0.2">
      <c r="A107" s="261">
        <v>5</v>
      </c>
      <c r="B107" s="250" t="s">
        <v>556</v>
      </c>
      <c r="C107" s="271" t="s">
        <v>557</v>
      </c>
      <c r="D107" s="250" t="s">
        <v>418</v>
      </c>
      <c r="E107" s="289">
        <v>2.23E-4</v>
      </c>
    </row>
    <row r="108" spans="1:251" x14ac:dyDescent="0.2">
      <c r="A108" s="479" t="s">
        <v>560</v>
      </c>
      <c r="B108" s="479"/>
      <c r="C108" s="479"/>
      <c r="D108" s="479"/>
      <c r="E108" s="479"/>
    </row>
    <row r="109" spans="1:251" s="42" customFormat="1" ht="12" x14ac:dyDescent="0.2">
      <c r="A109" s="185">
        <v>5</v>
      </c>
      <c r="B109" s="186" t="s">
        <v>416</v>
      </c>
      <c r="C109" s="186" t="s">
        <v>417</v>
      </c>
      <c r="D109" s="186" t="s">
        <v>194</v>
      </c>
      <c r="E109" s="187">
        <v>18.489999999999998</v>
      </c>
      <c r="J109" s="249"/>
      <c r="K109" s="249">
        <v>18.489999999999998</v>
      </c>
      <c r="L109" s="249">
        <v>0</v>
      </c>
      <c r="M109" s="249">
        <v>0</v>
      </c>
      <c r="N109" s="249">
        <v>0</v>
      </c>
      <c r="O109" s="249">
        <v>18.489999999999998</v>
      </c>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c r="CE109" s="249"/>
      <c r="CF109" s="249"/>
      <c r="CG109" s="249"/>
      <c r="CH109" s="249"/>
      <c r="CI109" s="249"/>
      <c r="CJ109" s="249"/>
      <c r="CK109" s="249"/>
      <c r="CL109" s="249"/>
      <c r="CM109" s="249"/>
      <c r="CN109" s="249"/>
      <c r="CO109" s="249"/>
      <c r="CP109" s="249"/>
      <c r="CQ109" s="249"/>
      <c r="CR109" s="249"/>
      <c r="CS109" s="249"/>
      <c r="CT109" s="249"/>
      <c r="CU109" s="249"/>
      <c r="CV109" s="249"/>
      <c r="CW109" s="249"/>
      <c r="CX109" s="249"/>
      <c r="CY109" s="249"/>
      <c r="CZ109" s="249"/>
      <c r="DA109" s="249"/>
      <c r="DB109" s="249"/>
      <c r="DC109" s="249"/>
      <c r="DD109" s="249"/>
      <c r="DE109" s="249"/>
      <c r="DF109" s="249"/>
      <c r="DG109" s="249"/>
      <c r="DH109" s="249"/>
      <c r="DI109" s="249"/>
      <c r="DJ109" s="249"/>
      <c r="DK109" s="249"/>
      <c r="DL109" s="249"/>
      <c r="DM109" s="249"/>
      <c r="DN109" s="249"/>
      <c r="DO109" s="249"/>
      <c r="DP109" s="249"/>
      <c r="DQ109" s="249"/>
      <c r="DR109" s="249"/>
      <c r="DS109" s="249"/>
      <c r="DT109" s="249"/>
      <c r="DU109" s="249"/>
      <c r="DV109" s="249"/>
      <c r="DW109" s="249"/>
      <c r="DX109" s="249"/>
      <c r="DY109" s="249"/>
      <c r="DZ109" s="249"/>
      <c r="EA109" s="249"/>
      <c r="EB109" s="249"/>
      <c r="EC109" s="249"/>
      <c r="ED109" s="249"/>
      <c r="EE109" s="249"/>
      <c r="EF109" s="249"/>
      <c r="EG109" s="249"/>
      <c r="EH109" s="249"/>
      <c r="EI109" s="249"/>
      <c r="EJ109" s="249"/>
      <c r="EK109" s="249"/>
      <c r="EL109" s="249"/>
      <c r="EM109" s="249"/>
      <c r="EN109" s="249"/>
      <c r="EO109" s="249"/>
      <c r="EP109" s="249"/>
      <c r="EQ109" s="249"/>
      <c r="ER109" s="249"/>
      <c r="ES109" s="249"/>
      <c r="ET109" s="249"/>
      <c r="EU109" s="249"/>
      <c r="EV109" s="249"/>
      <c r="EW109" s="249"/>
      <c r="EX109" s="249"/>
      <c r="EY109" s="249"/>
      <c r="EZ109" s="249"/>
      <c r="FA109" s="249"/>
      <c r="FB109" s="249"/>
      <c r="FC109" s="249"/>
      <c r="FD109" s="249"/>
      <c r="FE109" s="249"/>
      <c r="FF109" s="249"/>
      <c r="FG109" s="249"/>
      <c r="FH109" s="249"/>
      <c r="FI109" s="249"/>
      <c r="FJ109" s="249"/>
      <c r="FK109" s="249"/>
      <c r="FL109" s="249"/>
      <c r="FM109" s="249"/>
      <c r="FN109" s="249"/>
      <c r="FO109" s="249"/>
      <c r="FP109" s="249"/>
      <c r="FQ109" s="249"/>
      <c r="FR109" s="249"/>
      <c r="FS109" s="249"/>
      <c r="FT109" s="249"/>
      <c r="FU109" s="249"/>
      <c r="FV109" s="249"/>
      <c r="FW109" s="249"/>
      <c r="FX109" s="249"/>
      <c r="FY109" s="249"/>
      <c r="FZ109" s="249"/>
      <c r="GA109" s="249"/>
      <c r="GB109" s="249"/>
      <c r="GC109" s="249"/>
      <c r="GD109" s="249"/>
      <c r="GE109" s="249"/>
      <c r="GF109" s="249"/>
      <c r="GG109" s="249"/>
      <c r="GH109" s="249"/>
      <c r="GI109" s="249"/>
      <c r="GJ109" s="249"/>
      <c r="GK109" s="249"/>
      <c r="GL109" s="249"/>
      <c r="GM109" s="249"/>
      <c r="GN109" s="249"/>
      <c r="GO109" s="249"/>
      <c r="GP109" s="249"/>
      <c r="GQ109" s="249"/>
      <c r="GR109" s="249"/>
      <c r="GS109" s="249"/>
      <c r="GT109" s="249"/>
      <c r="GU109" s="249"/>
      <c r="GV109" s="249"/>
      <c r="GW109" s="249"/>
      <c r="GX109" s="249"/>
      <c r="GY109" s="249"/>
      <c r="GZ109" s="249"/>
      <c r="HA109" s="249"/>
      <c r="HB109" s="249"/>
      <c r="HC109" s="249"/>
      <c r="HD109" s="249"/>
      <c r="HE109" s="249"/>
      <c r="HF109" s="249"/>
      <c r="HG109" s="249"/>
      <c r="HH109" s="249"/>
      <c r="HI109" s="249"/>
      <c r="HJ109" s="249"/>
      <c r="HK109" s="249"/>
      <c r="HL109" s="249"/>
      <c r="HM109" s="249"/>
      <c r="HN109" s="249"/>
      <c r="HO109" s="249"/>
      <c r="HP109" s="249"/>
      <c r="HQ109" s="249"/>
      <c r="HR109" s="249"/>
      <c r="HS109" s="249"/>
      <c r="HT109" s="249"/>
      <c r="HU109" s="249"/>
      <c r="HV109" s="249"/>
      <c r="HW109" s="249"/>
      <c r="HX109" s="249"/>
      <c r="HY109" s="249"/>
      <c r="HZ109" s="249"/>
      <c r="IA109" s="249"/>
      <c r="IB109" s="249"/>
      <c r="IC109" s="249"/>
      <c r="ID109" s="249"/>
      <c r="IE109" s="249"/>
      <c r="IF109" s="249"/>
      <c r="IG109" s="249"/>
      <c r="IH109" s="249"/>
      <c r="II109" s="249"/>
      <c r="IJ109" s="249"/>
      <c r="IK109" s="249"/>
      <c r="IL109" s="249"/>
      <c r="IM109" s="249"/>
      <c r="IN109" s="249"/>
      <c r="IO109" s="249"/>
      <c r="IP109" s="249"/>
      <c r="IQ109" s="249"/>
    </row>
    <row r="110" spans="1:251" s="42" customFormat="1" ht="24" x14ac:dyDescent="0.2">
      <c r="A110" s="185">
        <v>7</v>
      </c>
      <c r="B110" s="186" t="s">
        <v>563</v>
      </c>
      <c r="C110" s="186" t="s">
        <v>564</v>
      </c>
      <c r="D110" s="186" t="s">
        <v>194</v>
      </c>
      <c r="E110" s="187">
        <v>2.5885999999999999E-2</v>
      </c>
      <c r="J110" s="249"/>
      <c r="K110" s="249">
        <v>2.5885999999999999E-2</v>
      </c>
      <c r="L110" s="249">
        <v>2.5885999999999999E-2</v>
      </c>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c r="BQ110" s="249"/>
      <c r="BR110" s="249"/>
      <c r="BS110" s="249"/>
      <c r="BT110" s="249"/>
      <c r="BU110" s="249"/>
      <c r="BV110" s="249"/>
      <c r="BW110" s="249"/>
      <c r="BX110" s="249"/>
      <c r="BY110" s="249"/>
      <c r="BZ110" s="249"/>
      <c r="CA110" s="249"/>
      <c r="CB110" s="249"/>
      <c r="CC110" s="249"/>
      <c r="CD110" s="249"/>
      <c r="CE110" s="249"/>
      <c r="CF110" s="249"/>
      <c r="CG110" s="249"/>
      <c r="CH110" s="249"/>
      <c r="CI110" s="249"/>
      <c r="CJ110" s="249"/>
      <c r="CK110" s="249"/>
      <c r="CL110" s="249"/>
      <c r="CM110" s="249"/>
      <c r="CN110" s="249"/>
      <c r="CO110" s="249"/>
      <c r="CP110" s="249"/>
      <c r="CQ110" s="249"/>
      <c r="CR110" s="249"/>
      <c r="CS110" s="249"/>
      <c r="CT110" s="249"/>
      <c r="CU110" s="249"/>
      <c r="CV110" s="249"/>
      <c r="CW110" s="249"/>
      <c r="CX110" s="249"/>
      <c r="CY110" s="249"/>
      <c r="CZ110" s="249"/>
      <c r="DA110" s="249"/>
      <c r="DB110" s="249"/>
      <c r="DC110" s="249"/>
      <c r="DD110" s="249"/>
      <c r="DE110" s="249"/>
      <c r="DF110" s="249"/>
      <c r="DG110" s="249"/>
      <c r="DH110" s="249"/>
      <c r="DI110" s="249"/>
      <c r="DJ110" s="249"/>
      <c r="DK110" s="249"/>
      <c r="DL110" s="249"/>
      <c r="DM110" s="249"/>
      <c r="DN110" s="249"/>
      <c r="DO110" s="249"/>
      <c r="DP110" s="249"/>
      <c r="DQ110" s="249"/>
      <c r="DR110" s="249"/>
      <c r="DS110" s="249"/>
      <c r="DT110" s="249"/>
      <c r="DU110" s="249"/>
      <c r="DV110" s="249"/>
      <c r="DW110" s="249"/>
      <c r="DX110" s="249"/>
      <c r="DY110" s="249"/>
      <c r="DZ110" s="249"/>
      <c r="EA110" s="249"/>
      <c r="EB110" s="249"/>
      <c r="EC110" s="249"/>
      <c r="ED110" s="249"/>
      <c r="EE110" s="249"/>
      <c r="EF110" s="249"/>
      <c r="EG110" s="249"/>
      <c r="EH110" s="249"/>
      <c r="EI110" s="249"/>
      <c r="EJ110" s="249"/>
      <c r="EK110" s="249"/>
      <c r="EL110" s="249"/>
      <c r="EM110" s="249"/>
      <c r="EN110" s="249"/>
      <c r="EO110" s="249"/>
      <c r="EP110" s="249"/>
      <c r="EQ110" s="249"/>
      <c r="ER110" s="249"/>
      <c r="ES110" s="249"/>
      <c r="ET110" s="249"/>
      <c r="EU110" s="249"/>
      <c r="EV110" s="249"/>
      <c r="EW110" s="249"/>
      <c r="EX110" s="249"/>
      <c r="EY110" s="249"/>
      <c r="EZ110" s="249"/>
      <c r="FA110" s="249"/>
      <c r="FB110" s="249"/>
      <c r="FC110" s="249"/>
      <c r="FD110" s="249"/>
      <c r="FE110" s="249"/>
      <c r="FF110" s="249"/>
      <c r="FG110" s="249"/>
      <c r="FH110" s="249"/>
      <c r="FI110" s="249"/>
      <c r="FJ110" s="249"/>
      <c r="FK110" s="249"/>
      <c r="FL110" s="249"/>
      <c r="FM110" s="249"/>
      <c r="FN110" s="249"/>
      <c r="FO110" s="249"/>
      <c r="FP110" s="249"/>
      <c r="FQ110" s="249"/>
      <c r="FR110" s="249"/>
      <c r="FS110" s="249"/>
      <c r="FT110" s="249"/>
      <c r="FU110" s="249"/>
      <c r="FV110" s="249"/>
      <c r="FW110" s="249"/>
      <c r="FX110" s="249"/>
      <c r="FY110" s="249"/>
      <c r="FZ110" s="249"/>
      <c r="GA110" s="249"/>
      <c r="GB110" s="249"/>
      <c r="GC110" s="249"/>
      <c r="GD110" s="249"/>
      <c r="GE110" s="249"/>
      <c r="GF110" s="249"/>
      <c r="GG110" s="249"/>
      <c r="GH110" s="249"/>
      <c r="GI110" s="249"/>
      <c r="GJ110" s="249"/>
      <c r="GK110" s="249"/>
      <c r="GL110" s="249"/>
      <c r="GM110" s="249"/>
      <c r="GN110" s="249"/>
      <c r="GO110" s="249"/>
      <c r="GP110" s="249"/>
      <c r="GQ110" s="249"/>
      <c r="GR110" s="249"/>
      <c r="GS110" s="249"/>
      <c r="GT110" s="249"/>
      <c r="GU110" s="249"/>
      <c r="GV110" s="249"/>
      <c r="GW110" s="249"/>
      <c r="GX110" s="249"/>
      <c r="GY110" s="249"/>
      <c r="GZ110" s="249"/>
      <c r="HA110" s="249"/>
      <c r="HB110" s="249"/>
      <c r="HC110" s="249"/>
      <c r="HD110" s="249"/>
      <c r="HE110" s="249"/>
      <c r="HF110" s="249"/>
      <c r="HG110" s="249"/>
      <c r="HH110" s="249"/>
      <c r="HI110" s="249"/>
      <c r="HJ110" s="249"/>
      <c r="HK110" s="249"/>
      <c r="HL110" s="249"/>
      <c r="HM110" s="249"/>
      <c r="HN110" s="249"/>
      <c r="HO110" s="249"/>
      <c r="HP110" s="249"/>
      <c r="HQ110" s="249"/>
      <c r="HR110" s="249"/>
      <c r="HS110" s="249"/>
      <c r="HT110" s="249"/>
      <c r="HU110" s="249"/>
      <c r="HV110" s="249"/>
      <c r="HW110" s="249"/>
      <c r="HX110" s="249"/>
      <c r="HY110" s="249"/>
      <c r="HZ110" s="249"/>
      <c r="IA110" s="249"/>
      <c r="IB110" s="249"/>
      <c r="IC110" s="249"/>
      <c r="ID110" s="249"/>
      <c r="IE110" s="249"/>
      <c r="IF110" s="249"/>
      <c r="IG110" s="249"/>
      <c r="IH110" s="249"/>
      <c r="II110" s="249"/>
      <c r="IJ110" s="249"/>
      <c r="IK110" s="249"/>
      <c r="IL110" s="249"/>
      <c r="IM110" s="249"/>
      <c r="IN110" s="249"/>
      <c r="IO110" s="249"/>
      <c r="IP110" s="249"/>
      <c r="IQ110" s="249"/>
    </row>
  </sheetData>
  <mergeCells count="19">
    <mergeCell ref="A1:E1"/>
    <mergeCell ref="C3:E3"/>
    <mergeCell ref="C4:E4"/>
    <mergeCell ref="C5:E5"/>
    <mergeCell ref="C6:E6"/>
    <mergeCell ref="A8:E8"/>
    <mergeCell ref="A11:E11"/>
    <mergeCell ref="A12:E12"/>
    <mergeCell ref="B13:E13"/>
    <mergeCell ref="A7:E7"/>
    <mergeCell ref="A108:E108"/>
    <mergeCell ref="B14:E14"/>
    <mergeCell ref="B15:E15"/>
    <mergeCell ref="D9:E9"/>
    <mergeCell ref="B23:E23"/>
    <mergeCell ref="C29:E29"/>
    <mergeCell ref="C45:E45"/>
    <mergeCell ref="C75:E75"/>
    <mergeCell ref="C102:E102"/>
  </mergeCells>
  <pageMargins left="0.7" right="0.7" top="0.75" bottom="0.75" header="0.3" footer="0.3"/>
  <pageSetup paperSize="9" orientation="portrait" r:id="rId1"/>
  <headerFooter>
    <oddFooter>&amp;R&amp;P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73" t="s">
        <v>211</v>
      </c>
      <c r="B1" s="373"/>
      <c r="C1" s="373"/>
      <c r="D1" s="373"/>
      <c r="E1" s="373"/>
      <c r="F1" s="373"/>
      <c r="G1" s="373"/>
    </row>
    <row r="3" spans="1:255" x14ac:dyDescent="0.2">
      <c r="A3" s="20" t="s">
        <v>218</v>
      </c>
      <c r="B3" s="19"/>
      <c r="C3" s="374"/>
      <c r="D3" s="375"/>
      <c r="E3" s="375"/>
      <c r="F3" s="375"/>
      <c r="G3" s="375"/>
      <c r="BR3" s="22">
        <f>C3</f>
        <v>0</v>
      </c>
      <c r="IU3" s="23"/>
    </row>
    <row r="4" spans="1:255" x14ac:dyDescent="0.2">
      <c r="A4" s="20" t="s">
        <v>220</v>
      </c>
      <c r="B4" s="19"/>
      <c r="C4" s="376"/>
      <c r="D4" s="377"/>
      <c r="E4" s="377"/>
      <c r="F4" s="377"/>
      <c r="G4" s="377"/>
      <c r="BR4" s="22">
        <f>C4</f>
        <v>0</v>
      </c>
      <c r="IU4" s="23"/>
    </row>
    <row r="5" spans="1:255" x14ac:dyDescent="0.2">
      <c r="A5" s="20" t="s">
        <v>221</v>
      </c>
      <c r="B5" s="19"/>
      <c r="C5" s="376"/>
      <c r="D5" s="377"/>
      <c r="E5" s="377"/>
      <c r="F5" s="377"/>
      <c r="G5" s="377"/>
      <c r="BR5" s="22">
        <f>C5</f>
        <v>0</v>
      </c>
      <c r="IU5" s="23"/>
    </row>
    <row r="6" spans="1:255" x14ac:dyDescent="0.2">
      <c r="A6" s="20" t="s">
        <v>222</v>
      </c>
      <c r="B6" s="19"/>
      <c r="C6" s="378"/>
      <c r="D6" s="379"/>
      <c r="E6" s="379"/>
      <c r="F6" s="379"/>
      <c r="G6" s="379"/>
      <c r="BR6" s="22">
        <f>C6</f>
        <v>0</v>
      </c>
      <c r="IU6" s="23"/>
    </row>
    <row r="7" spans="1:255" x14ac:dyDescent="0.2">
      <c r="A7" s="380"/>
      <c r="B7" s="380"/>
      <c r="C7" s="380"/>
      <c r="D7" s="380"/>
      <c r="E7" s="380"/>
      <c r="F7" s="380"/>
      <c r="G7" s="380"/>
    </row>
    <row r="8" spans="1:255" ht="18.75" x14ac:dyDescent="0.3">
      <c r="A8" s="381" t="s">
        <v>371</v>
      </c>
      <c r="B8" s="381"/>
      <c r="C8" s="381"/>
      <c r="D8" s="381"/>
      <c r="E8" s="381"/>
      <c r="F8" s="381"/>
      <c r="G8" s="381"/>
    </row>
    <row r="9" spans="1:255" x14ac:dyDescent="0.2">
      <c r="A9" s="382"/>
      <c r="B9" s="382"/>
      <c r="C9" s="382"/>
      <c r="D9" s="382"/>
      <c r="E9" s="382"/>
      <c r="F9" s="382"/>
      <c r="G9" s="382"/>
    </row>
    <row r="10" spans="1:255" x14ac:dyDescent="0.2">
      <c r="A10" s="382"/>
      <c r="B10" s="382"/>
      <c r="C10" s="382"/>
      <c r="D10" s="382"/>
      <c r="E10" s="382"/>
      <c r="F10" s="382"/>
      <c r="G10" s="382"/>
    </row>
    <row r="11" spans="1:255" ht="47.25" x14ac:dyDescent="0.25">
      <c r="A11" s="14" t="s">
        <v>349</v>
      </c>
      <c r="B11" s="383" t="s">
        <v>4</v>
      </c>
      <c r="C11" s="383"/>
      <c r="D11" s="383"/>
      <c r="E11" s="383"/>
      <c r="F11" s="383"/>
      <c r="G11" s="383"/>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84" t="s">
        <v>4</v>
      </c>
      <c r="C12" s="384"/>
      <c r="D12" s="384"/>
      <c r="E12" s="384"/>
      <c r="F12" s="384"/>
      <c r="G12" s="384"/>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71" t="s">
        <v>244</v>
      </c>
      <c r="C13" s="372"/>
      <c r="D13" s="372"/>
      <c r="E13" s="372"/>
      <c r="F13" s="372"/>
      <c r="G13" s="372"/>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62" t="s">
        <v>7</v>
      </c>
      <c r="G40" s="362"/>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63" t="s">
        <v>330</v>
      </c>
      <c r="D41" s="363"/>
      <c r="E41" s="363"/>
      <c r="F41" s="363" t="s">
        <v>331</v>
      </c>
      <c r="G41" s="363"/>
    </row>
    <row r="42" spans="1:255" x14ac:dyDescent="0.2">
      <c r="A42" s="18"/>
      <c r="B42" s="18"/>
      <c r="C42" s="18"/>
      <c r="D42" s="11" t="s">
        <v>332</v>
      </c>
      <c r="E42" s="18"/>
      <c r="F42" s="18"/>
      <c r="G42" s="18"/>
    </row>
    <row r="43" spans="1:255" ht="22.5" x14ac:dyDescent="0.2">
      <c r="A43" s="162" t="s">
        <v>335</v>
      </c>
      <c r="B43" s="162"/>
      <c r="C43" s="174" t="s">
        <v>343</v>
      </c>
      <c r="D43" s="163"/>
      <c r="E43" s="163"/>
      <c r="F43" s="362" t="s">
        <v>337</v>
      </c>
      <c r="G43" s="362"/>
      <c r="BY43" s="164" t="str">
        <f>C43</f>
        <v>Руководитель сметно-расчетной службы ООО "ОДСК"</v>
      </c>
      <c r="BZ43" s="164" t="str">
        <f>F43</f>
        <v>Артамонова Ю.А.</v>
      </c>
      <c r="IU43" s="23"/>
    </row>
    <row r="44" spans="1:255" s="176" customFormat="1" ht="11.25" x14ac:dyDescent="0.2">
      <c r="A44" s="175"/>
      <c r="B44" s="175"/>
      <c r="C44" s="363" t="s">
        <v>330</v>
      </c>
      <c r="D44" s="363"/>
      <c r="E44" s="363"/>
      <c r="F44" s="363" t="s">
        <v>331</v>
      </c>
      <c r="G44" s="363"/>
    </row>
    <row r="45" spans="1:255" x14ac:dyDescent="0.2">
      <c r="A45" s="18"/>
      <c r="B45" s="18"/>
      <c r="C45" s="18"/>
      <c r="D45" s="11" t="s">
        <v>332</v>
      </c>
      <c r="E45" s="18"/>
      <c r="F45" s="18"/>
      <c r="G45" s="18"/>
    </row>
    <row r="46" spans="1:255" x14ac:dyDescent="0.2">
      <c r="A46" s="162" t="s">
        <v>221</v>
      </c>
      <c r="B46" s="162"/>
      <c r="C46" s="174" t="s">
        <v>344</v>
      </c>
      <c r="D46" s="163"/>
      <c r="E46" s="163"/>
      <c r="F46" s="362" t="s">
        <v>345</v>
      </c>
      <c r="G46" s="362"/>
      <c r="BY46" s="164" t="str">
        <f>C46</f>
        <v>Руководитель ПТО ООО "ОСУ-2"</v>
      </c>
      <c r="BZ46" s="164" t="str">
        <f>F46</f>
        <v>Когтев В. И.</v>
      </c>
      <c r="IU46" s="23"/>
    </row>
    <row r="47" spans="1:255" s="176" customFormat="1" ht="11.25" x14ac:dyDescent="0.2">
      <c r="A47" s="175"/>
      <c r="B47" s="175"/>
      <c r="C47" s="363" t="s">
        <v>330</v>
      </c>
      <c r="D47" s="363"/>
      <c r="E47" s="363"/>
      <c r="F47" s="363" t="s">
        <v>331</v>
      </c>
      <c r="G47" s="363"/>
    </row>
    <row r="48" spans="1:255" x14ac:dyDescent="0.2">
      <c r="A48" s="18"/>
      <c r="B48" s="18"/>
      <c r="C48" s="18"/>
      <c r="D48" s="11" t="s">
        <v>332</v>
      </c>
      <c r="E48" s="18"/>
      <c r="F48" s="18"/>
      <c r="G48" s="18"/>
    </row>
  </sheetData>
  <sortState ref="A27:IU30">
    <sortCondition ref="B27"/>
    <sortCondition ref="C27"/>
  </sortState>
  <mergeCells count="21">
    <mergeCell ref="B13:G13"/>
    <mergeCell ref="A1:G1"/>
    <mergeCell ref="C3:G3"/>
    <mergeCell ref="C4:G4"/>
    <mergeCell ref="C5:G5"/>
    <mergeCell ref="C6:G6"/>
    <mergeCell ref="A7:G7"/>
    <mergeCell ref="A8:G8"/>
    <mergeCell ref="A9:G9"/>
    <mergeCell ref="A10:G10"/>
    <mergeCell ref="B11:G11"/>
    <mergeCell ref="B12:G12"/>
    <mergeCell ref="F46:G46"/>
    <mergeCell ref="C47:E47"/>
    <mergeCell ref="F47:G47"/>
    <mergeCell ref="F40:G40"/>
    <mergeCell ref="C41:E41"/>
    <mergeCell ref="F41:G41"/>
    <mergeCell ref="F43:G43"/>
    <mergeCell ref="C44:E44"/>
    <mergeCell ref="F44:G44"/>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73" t="s">
        <v>211</v>
      </c>
      <c r="B1" s="373"/>
      <c r="C1" s="373"/>
      <c r="D1" s="373"/>
      <c r="E1" s="373"/>
      <c r="F1" s="373"/>
      <c r="G1" s="373"/>
    </row>
    <row r="3" spans="1:255" x14ac:dyDescent="0.2">
      <c r="A3" s="20" t="s">
        <v>218</v>
      </c>
      <c r="B3" s="19"/>
      <c r="C3" s="374"/>
      <c r="D3" s="375"/>
      <c r="E3" s="375"/>
      <c r="F3" s="375"/>
      <c r="G3" s="375"/>
      <c r="BR3" s="22">
        <f>C3</f>
        <v>0</v>
      </c>
      <c r="IU3" s="23"/>
    </row>
    <row r="4" spans="1:255" x14ac:dyDescent="0.2">
      <c r="A4" s="20" t="s">
        <v>220</v>
      </c>
      <c r="B4" s="19"/>
      <c r="C4" s="376"/>
      <c r="D4" s="377"/>
      <c r="E4" s="377"/>
      <c r="F4" s="377"/>
      <c r="G4" s="377"/>
      <c r="BR4" s="22">
        <f>C4</f>
        <v>0</v>
      </c>
      <c r="IU4" s="23"/>
    </row>
    <row r="5" spans="1:255" x14ac:dyDescent="0.2">
      <c r="A5" s="20" t="s">
        <v>221</v>
      </c>
      <c r="B5" s="19"/>
      <c r="C5" s="376"/>
      <c r="D5" s="377"/>
      <c r="E5" s="377"/>
      <c r="F5" s="377"/>
      <c r="G5" s="377"/>
      <c r="BR5" s="22">
        <f>C5</f>
        <v>0</v>
      </c>
      <c r="IU5" s="23"/>
    </row>
    <row r="6" spans="1:255" x14ac:dyDescent="0.2">
      <c r="A6" s="20" t="s">
        <v>222</v>
      </c>
      <c r="B6" s="19"/>
      <c r="C6" s="378"/>
      <c r="D6" s="379"/>
      <c r="E6" s="379"/>
      <c r="F6" s="379"/>
      <c r="G6" s="379"/>
      <c r="BR6" s="22">
        <f>C6</f>
        <v>0</v>
      </c>
      <c r="IU6" s="23"/>
    </row>
    <row r="7" spans="1:255" x14ac:dyDescent="0.2">
      <c r="A7" s="380"/>
      <c r="B7" s="380"/>
      <c r="C7" s="380"/>
      <c r="D7" s="380"/>
      <c r="E7" s="380"/>
      <c r="F7" s="380"/>
      <c r="G7" s="380"/>
    </row>
    <row r="8" spans="1:255" ht="18.75" x14ac:dyDescent="0.3">
      <c r="A8" s="381" t="s">
        <v>347</v>
      </c>
      <c r="B8" s="381"/>
      <c r="C8" s="381"/>
      <c r="D8" s="381"/>
      <c r="E8" s="381"/>
      <c r="F8" s="381"/>
      <c r="G8" s="381"/>
    </row>
    <row r="9" spans="1:255" x14ac:dyDescent="0.2">
      <c r="A9" s="382" t="s">
        <v>370</v>
      </c>
      <c r="B9" s="382"/>
      <c r="C9" s="382"/>
      <c r="D9" s="382"/>
      <c r="E9" s="382"/>
      <c r="F9" s="382"/>
      <c r="G9" s="382"/>
    </row>
    <row r="10" spans="1:255" x14ac:dyDescent="0.2">
      <c r="A10" s="382"/>
      <c r="B10" s="382"/>
      <c r="C10" s="382"/>
      <c r="D10" s="382"/>
      <c r="E10" s="382"/>
      <c r="F10" s="382"/>
      <c r="G10" s="382"/>
    </row>
    <row r="11" spans="1:255" ht="47.25" x14ac:dyDescent="0.25">
      <c r="A11" s="14" t="s">
        <v>224</v>
      </c>
      <c r="B11" s="384" t="s">
        <v>4</v>
      </c>
      <c r="C11" s="384"/>
      <c r="D11" s="384"/>
      <c r="E11" s="384"/>
      <c r="F11" s="384"/>
      <c r="G11" s="384"/>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62" t="s">
        <v>7</v>
      </c>
      <c r="G22" s="362"/>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63" t="s">
        <v>330</v>
      </c>
      <c r="D23" s="363"/>
      <c r="E23" s="363"/>
      <c r="F23" s="363" t="s">
        <v>331</v>
      </c>
      <c r="G23" s="363"/>
    </row>
    <row r="24" spans="1:255" x14ac:dyDescent="0.2">
      <c r="A24" s="18"/>
      <c r="B24" s="18"/>
      <c r="C24" s="18"/>
      <c r="D24" s="11" t="s">
        <v>332</v>
      </c>
      <c r="E24" s="18"/>
      <c r="F24" s="18"/>
      <c r="G24" s="18"/>
    </row>
    <row r="25" spans="1:255" ht="22.5" x14ac:dyDescent="0.2">
      <c r="A25" s="162" t="s">
        <v>335</v>
      </c>
      <c r="B25" s="162"/>
      <c r="C25" s="174" t="s">
        <v>343</v>
      </c>
      <c r="D25" s="163"/>
      <c r="E25" s="163"/>
      <c r="F25" s="362" t="s">
        <v>337</v>
      </c>
      <c r="G25" s="362"/>
      <c r="BY25" s="164" t="str">
        <f>C25</f>
        <v>Руководитель сметно-расчетной службы ООО "ОДСК"</v>
      </c>
      <c r="BZ25" s="164" t="str">
        <f>F25</f>
        <v>Артамонова Ю.А.</v>
      </c>
      <c r="IU25" s="23"/>
    </row>
    <row r="26" spans="1:255" s="176" customFormat="1" ht="11.25" x14ac:dyDescent="0.2">
      <c r="A26" s="175"/>
      <c r="B26" s="175"/>
      <c r="C26" s="363" t="s">
        <v>330</v>
      </c>
      <c r="D26" s="363"/>
      <c r="E26" s="363"/>
      <c r="F26" s="363" t="s">
        <v>331</v>
      </c>
      <c r="G26" s="363"/>
    </row>
    <row r="27" spans="1:255" x14ac:dyDescent="0.2">
      <c r="A27" s="18"/>
      <c r="B27" s="18"/>
      <c r="C27" s="18"/>
      <c r="D27" s="11" t="s">
        <v>332</v>
      </c>
      <c r="E27" s="18"/>
      <c r="F27" s="18"/>
      <c r="G27" s="18"/>
    </row>
    <row r="28" spans="1:255" x14ac:dyDescent="0.2">
      <c r="A28" s="162" t="s">
        <v>221</v>
      </c>
      <c r="B28" s="162"/>
      <c r="C28" s="174" t="s">
        <v>344</v>
      </c>
      <c r="D28" s="163"/>
      <c r="E28" s="163"/>
      <c r="F28" s="362" t="s">
        <v>345</v>
      </c>
      <c r="G28" s="362"/>
      <c r="BY28" s="164" t="str">
        <f>C28</f>
        <v>Руководитель ПТО ООО "ОСУ-2"</v>
      </c>
      <c r="BZ28" s="164" t="str">
        <f>F28</f>
        <v>Когтев В. И.</v>
      </c>
      <c r="IU28" s="23"/>
    </row>
    <row r="29" spans="1:255" s="176" customFormat="1" ht="11.25" x14ac:dyDescent="0.2">
      <c r="A29" s="175"/>
      <c r="B29" s="175"/>
      <c r="C29" s="363" t="s">
        <v>330</v>
      </c>
      <c r="D29" s="363"/>
      <c r="E29" s="363"/>
      <c r="F29" s="363" t="s">
        <v>331</v>
      </c>
      <c r="G29" s="363"/>
    </row>
    <row r="30" spans="1:255" x14ac:dyDescent="0.2">
      <c r="A30" s="18"/>
      <c r="B30" s="18"/>
      <c r="C30" s="18"/>
      <c r="D30" s="11" t="s">
        <v>332</v>
      </c>
      <c r="E30" s="18"/>
      <c r="F30" s="18"/>
      <c r="G30" s="18"/>
    </row>
    <row r="32" spans="1:255" x14ac:dyDescent="0.2">
      <c r="A32" s="31"/>
      <c r="B32" s="31"/>
    </row>
  </sheetData>
  <mergeCells count="19">
    <mergeCell ref="C23:E23"/>
    <mergeCell ref="F23:G23"/>
    <mergeCell ref="A1:G1"/>
    <mergeCell ref="C3:G3"/>
    <mergeCell ref="C4:G4"/>
    <mergeCell ref="C5:G5"/>
    <mergeCell ref="C6:G6"/>
    <mergeCell ref="A7:G7"/>
    <mergeCell ref="A8:G8"/>
    <mergeCell ref="A9:G9"/>
    <mergeCell ref="A10:G10"/>
    <mergeCell ref="B11:G11"/>
    <mergeCell ref="F22:G22"/>
    <mergeCell ref="F25:G25"/>
    <mergeCell ref="C26:E26"/>
    <mergeCell ref="F26:G26"/>
    <mergeCell ref="F28:G28"/>
    <mergeCell ref="C29:E29"/>
    <mergeCell ref="F29:G29"/>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73" t="s">
        <v>211</v>
      </c>
      <c r="B1" s="373"/>
      <c r="C1" s="373"/>
      <c r="D1" s="373"/>
      <c r="E1" s="373"/>
      <c r="F1" s="373"/>
      <c r="G1" s="373"/>
    </row>
    <row r="3" spans="1:255" x14ac:dyDescent="0.2">
      <c r="A3" s="20" t="s">
        <v>218</v>
      </c>
      <c r="B3" s="19"/>
      <c r="C3" s="374"/>
      <c r="D3" s="375"/>
      <c r="E3" s="375"/>
      <c r="F3" s="375"/>
      <c r="G3" s="375"/>
      <c r="BR3" s="22">
        <f>C3</f>
        <v>0</v>
      </c>
      <c r="IU3" s="23"/>
    </row>
    <row r="4" spans="1:255" x14ac:dyDescent="0.2">
      <c r="A4" s="20" t="s">
        <v>220</v>
      </c>
      <c r="B4" s="19"/>
      <c r="C4" s="376"/>
      <c r="D4" s="377"/>
      <c r="E4" s="377"/>
      <c r="F4" s="377"/>
      <c r="G4" s="377"/>
      <c r="BR4" s="22">
        <f>C4</f>
        <v>0</v>
      </c>
      <c r="IU4" s="23"/>
    </row>
    <row r="5" spans="1:255" x14ac:dyDescent="0.2">
      <c r="A5" s="20" t="s">
        <v>221</v>
      </c>
      <c r="B5" s="19"/>
      <c r="C5" s="376"/>
      <c r="D5" s="377"/>
      <c r="E5" s="377"/>
      <c r="F5" s="377"/>
      <c r="G5" s="377"/>
      <c r="BR5" s="22">
        <f>C5</f>
        <v>0</v>
      </c>
      <c r="IU5" s="23"/>
    </row>
    <row r="6" spans="1:255" x14ac:dyDescent="0.2">
      <c r="A6" s="20" t="s">
        <v>222</v>
      </c>
      <c r="B6" s="19"/>
      <c r="C6" s="378"/>
      <c r="D6" s="379"/>
      <c r="E6" s="379"/>
      <c r="F6" s="379"/>
      <c r="G6" s="379"/>
      <c r="BR6" s="22">
        <f>C6</f>
        <v>0</v>
      </c>
      <c r="IU6" s="23"/>
    </row>
    <row r="7" spans="1:255" x14ac:dyDescent="0.2">
      <c r="A7" s="380"/>
      <c r="B7" s="380"/>
      <c r="C7" s="380"/>
      <c r="D7" s="380"/>
      <c r="E7" s="380"/>
      <c r="F7" s="380"/>
      <c r="G7" s="380"/>
    </row>
    <row r="8" spans="1:255" ht="18.75" x14ac:dyDescent="0.3">
      <c r="A8" s="381" t="s">
        <v>347</v>
      </c>
      <c r="B8" s="381"/>
      <c r="C8" s="381"/>
      <c r="D8" s="381"/>
      <c r="E8" s="381"/>
      <c r="F8" s="381"/>
      <c r="G8" s="381"/>
    </row>
    <row r="9" spans="1:255" x14ac:dyDescent="0.2">
      <c r="A9" s="382" t="s">
        <v>348</v>
      </c>
      <c r="B9" s="382"/>
      <c r="C9" s="382"/>
      <c r="D9" s="382"/>
      <c r="E9" s="382"/>
      <c r="F9" s="382"/>
      <c r="G9" s="382"/>
    </row>
    <row r="10" spans="1:255" x14ac:dyDescent="0.2">
      <c r="A10" s="382"/>
      <c r="B10" s="382"/>
      <c r="C10" s="382"/>
      <c r="D10" s="382"/>
      <c r="E10" s="382"/>
      <c r="F10" s="382"/>
      <c r="G10" s="382"/>
    </row>
    <row r="11" spans="1:255" ht="47.25" x14ac:dyDescent="0.25">
      <c r="A11" s="14" t="s">
        <v>349</v>
      </c>
      <c r="B11" s="383" t="s">
        <v>4</v>
      </c>
      <c r="C11" s="383"/>
      <c r="D11" s="383"/>
      <c r="E11" s="383"/>
      <c r="F11" s="383"/>
      <c r="G11" s="383"/>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84" t="s">
        <v>4</v>
      </c>
      <c r="C12" s="384"/>
      <c r="D12" s="384"/>
      <c r="E12" s="384"/>
      <c r="F12" s="384"/>
      <c r="G12" s="384"/>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71" t="s">
        <v>244</v>
      </c>
      <c r="C13" s="372"/>
      <c r="D13" s="372"/>
      <c r="E13" s="372"/>
      <c r="F13" s="372"/>
      <c r="G13" s="372"/>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62" t="s">
        <v>7</v>
      </c>
      <c r="G24" s="362"/>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63" t="s">
        <v>330</v>
      </c>
      <c r="D25" s="363"/>
      <c r="E25" s="363"/>
      <c r="F25" s="363" t="s">
        <v>331</v>
      </c>
      <c r="G25" s="363"/>
    </row>
    <row r="26" spans="1:255" x14ac:dyDescent="0.2">
      <c r="A26" s="18"/>
      <c r="B26" s="18"/>
      <c r="C26" s="18"/>
      <c r="D26" s="11" t="s">
        <v>332</v>
      </c>
      <c r="E26" s="18"/>
      <c r="F26" s="18"/>
      <c r="G26" s="18"/>
    </row>
    <row r="27" spans="1:255" ht="22.5" x14ac:dyDescent="0.2">
      <c r="A27" s="162" t="s">
        <v>335</v>
      </c>
      <c r="B27" s="162"/>
      <c r="C27" s="174" t="s">
        <v>343</v>
      </c>
      <c r="D27" s="163"/>
      <c r="E27" s="163"/>
      <c r="F27" s="362" t="s">
        <v>337</v>
      </c>
      <c r="G27" s="362"/>
      <c r="BY27" s="164" t="str">
        <f>C27</f>
        <v>Руководитель сметно-расчетной службы ООО "ОДСК"</v>
      </c>
      <c r="BZ27" s="164" t="str">
        <f>F27</f>
        <v>Артамонова Ю.А.</v>
      </c>
      <c r="IU27" s="23"/>
    </row>
    <row r="28" spans="1:255" s="176" customFormat="1" ht="11.25" x14ac:dyDescent="0.2">
      <c r="A28" s="175"/>
      <c r="B28" s="175"/>
      <c r="C28" s="363" t="s">
        <v>330</v>
      </c>
      <c r="D28" s="363"/>
      <c r="E28" s="363"/>
      <c r="F28" s="363" t="s">
        <v>331</v>
      </c>
      <c r="G28" s="363"/>
    </row>
    <row r="29" spans="1:255" x14ac:dyDescent="0.2">
      <c r="A29" s="18"/>
      <c r="B29" s="18"/>
      <c r="C29" s="18"/>
      <c r="D29" s="11" t="s">
        <v>332</v>
      </c>
      <c r="E29" s="18"/>
      <c r="F29" s="18"/>
      <c r="G29" s="18"/>
    </row>
    <row r="30" spans="1:255" x14ac:dyDescent="0.2">
      <c r="A30" s="162" t="s">
        <v>221</v>
      </c>
      <c r="B30" s="162"/>
      <c r="C30" s="174" t="s">
        <v>344</v>
      </c>
      <c r="D30" s="163"/>
      <c r="E30" s="163"/>
      <c r="F30" s="362" t="s">
        <v>345</v>
      </c>
      <c r="G30" s="362"/>
      <c r="BY30" s="164" t="str">
        <f>C30</f>
        <v>Руководитель ПТО ООО "ОСУ-2"</v>
      </c>
      <c r="BZ30" s="164" t="str">
        <f>F30</f>
        <v>Когтев В. И.</v>
      </c>
      <c r="IU30" s="23"/>
    </row>
    <row r="31" spans="1:255" s="176" customFormat="1" ht="11.25" x14ac:dyDescent="0.2">
      <c r="A31" s="175"/>
      <c r="B31" s="175"/>
      <c r="C31" s="363" t="s">
        <v>330</v>
      </c>
      <c r="D31" s="363"/>
      <c r="E31" s="363"/>
      <c r="F31" s="363" t="s">
        <v>331</v>
      </c>
      <c r="G31" s="363"/>
    </row>
    <row r="32" spans="1:255" x14ac:dyDescent="0.2">
      <c r="A32" s="18"/>
      <c r="B32" s="18"/>
      <c r="C32" s="18"/>
      <c r="D32" s="11" t="s">
        <v>332</v>
      </c>
      <c r="E32" s="18"/>
      <c r="F32" s="18"/>
      <c r="G32" s="18"/>
    </row>
  </sheetData>
  <mergeCells count="21">
    <mergeCell ref="B13:G13"/>
    <mergeCell ref="A1:G1"/>
    <mergeCell ref="C3:G3"/>
    <mergeCell ref="C4:G4"/>
    <mergeCell ref="C5:G5"/>
    <mergeCell ref="C6:G6"/>
    <mergeCell ref="A7:G7"/>
    <mergeCell ref="A8:G8"/>
    <mergeCell ref="A9:G9"/>
    <mergeCell ref="A10:G10"/>
    <mergeCell ref="B11:G11"/>
    <mergeCell ref="B12:G12"/>
    <mergeCell ref="F30:G30"/>
    <mergeCell ref="C31:E31"/>
    <mergeCell ref="F31:G31"/>
    <mergeCell ref="F24:G24"/>
    <mergeCell ref="C25:E25"/>
    <mergeCell ref="F25:G25"/>
    <mergeCell ref="F27:G27"/>
    <mergeCell ref="C28:E28"/>
    <mergeCell ref="F28:G28"/>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423" t="s">
        <v>212</v>
      </c>
      <c r="I2" s="423"/>
      <c r="J2" s="423"/>
      <c r="K2" s="423"/>
    </row>
    <row r="3" spans="1:255" hidden="1" outlineLevel="1" x14ac:dyDescent="0.2">
      <c r="H3" s="423" t="s">
        <v>213</v>
      </c>
      <c r="I3" s="423"/>
      <c r="J3" s="423"/>
      <c r="K3" s="423"/>
    </row>
    <row r="4" spans="1:255" hidden="1" outlineLevel="1" x14ac:dyDescent="0.2">
      <c r="H4" s="423" t="s">
        <v>214</v>
      </c>
      <c r="I4" s="423"/>
      <c r="J4" s="423"/>
      <c r="K4" s="423"/>
    </row>
    <row r="5" spans="1:255" s="14" customFormat="1" ht="11.25" hidden="1" outlineLevel="1" x14ac:dyDescent="0.2">
      <c r="J5" s="424" t="s">
        <v>215</v>
      </c>
      <c r="K5" s="425"/>
    </row>
    <row r="6" spans="1:255" s="16" customFormat="1" ht="9.75" hidden="1" outlineLevel="1" x14ac:dyDescent="0.2">
      <c r="I6" s="17" t="s">
        <v>216</v>
      </c>
      <c r="J6" s="426" t="s">
        <v>217</v>
      </c>
      <c r="K6" s="427"/>
    </row>
    <row r="7" spans="1:255" hidden="1" outlineLevel="1" x14ac:dyDescent="0.2">
      <c r="A7" s="21" t="s">
        <v>218</v>
      </c>
      <c r="B7" s="19"/>
      <c r="C7" s="374"/>
      <c r="D7" s="375"/>
      <c r="E7" s="375"/>
      <c r="F7" s="375"/>
      <c r="G7" s="375"/>
      <c r="I7" s="17" t="s">
        <v>219</v>
      </c>
      <c r="J7" s="418"/>
      <c r="K7" s="422"/>
      <c r="BR7" s="22">
        <f>C7</f>
        <v>0</v>
      </c>
      <c r="IU7" s="23"/>
    </row>
    <row r="8" spans="1:255" hidden="1" outlineLevel="1" x14ac:dyDescent="0.2">
      <c r="A8" s="21" t="s">
        <v>220</v>
      </c>
      <c r="B8" s="19"/>
      <c r="C8" s="376"/>
      <c r="D8" s="377"/>
      <c r="E8" s="377"/>
      <c r="F8" s="377"/>
      <c r="G8" s="377"/>
      <c r="I8" s="17" t="s">
        <v>219</v>
      </c>
      <c r="J8" s="418"/>
      <c r="K8" s="422"/>
      <c r="BR8" s="22">
        <f>C8</f>
        <v>0</v>
      </c>
      <c r="IU8" s="23"/>
    </row>
    <row r="9" spans="1:255" hidden="1" outlineLevel="1" x14ac:dyDescent="0.2">
      <c r="A9" s="21" t="s">
        <v>221</v>
      </c>
      <c r="B9" s="19"/>
      <c r="C9" s="376"/>
      <c r="D9" s="377"/>
      <c r="E9" s="377"/>
      <c r="F9" s="377"/>
      <c r="G9" s="377"/>
      <c r="I9" s="17" t="s">
        <v>219</v>
      </c>
      <c r="J9" s="418"/>
      <c r="K9" s="422"/>
      <c r="BR9" s="22">
        <f>C9</f>
        <v>0</v>
      </c>
      <c r="IU9" s="23"/>
    </row>
    <row r="10" spans="1:255" hidden="1" outlineLevel="1" x14ac:dyDescent="0.2">
      <c r="A10" s="21" t="s">
        <v>222</v>
      </c>
      <c r="B10" s="19"/>
      <c r="C10" s="376"/>
      <c r="D10" s="377"/>
      <c r="E10" s="377"/>
      <c r="F10" s="377"/>
      <c r="G10" s="377"/>
      <c r="I10" s="17" t="s">
        <v>219</v>
      </c>
      <c r="J10" s="418"/>
      <c r="K10" s="422"/>
      <c r="BR10" s="22">
        <f>C10</f>
        <v>0</v>
      </c>
      <c r="IU10" s="23"/>
    </row>
    <row r="11" spans="1:255" ht="38.25" hidden="1" outlineLevel="1" x14ac:dyDescent="0.2">
      <c r="A11" s="21" t="s">
        <v>223</v>
      </c>
      <c r="C11" s="417" t="s">
        <v>4</v>
      </c>
      <c r="D11" s="417"/>
      <c r="E11" s="417"/>
      <c r="F11" s="417"/>
      <c r="G11" s="417"/>
      <c r="J11" s="418"/>
      <c r="K11" s="419"/>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417" t="s">
        <v>4</v>
      </c>
      <c r="D12" s="417"/>
      <c r="E12" s="417"/>
      <c r="F12" s="417"/>
      <c r="G12" s="417"/>
      <c r="J12" s="418"/>
      <c r="K12" s="419"/>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420" t="s">
        <v>226</v>
      </c>
      <c r="D13" s="421"/>
      <c r="E13" s="421"/>
      <c r="F13" s="421"/>
      <c r="G13" s="421"/>
      <c r="I13" s="17" t="s">
        <v>227</v>
      </c>
      <c r="J13" s="418"/>
      <c r="K13" s="419"/>
      <c r="BS13" s="27" t="str">
        <f>C13</f>
        <v xml:space="preserve"> 5.1.1.1 Устройство котлована</v>
      </c>
      <c r="IU13" s="23"/>
    </row>
    <row r="14" spans="1:255" hidden="1" outlineLevel="1" x14ac:dyDescent="0.2">
      <c r="G14" s="402" t="s">
        <v>228</v>
      </c>
      <c r="H14" s="402"/>
      <c r="I14" s="28" t="s">
        <v>229</v>
      </c>
      <c r="J14" s="403"/>
      <c r="K14" s="404"/>
      <c r="BW14" s="30">
        <f>J14</f>
        <v>0</v>
      </c>
      <c r="IU14" s="23"/>
    </row>
    <row r="15" spans="1:255" hidden="1" outlineLevel="1" x14ac:dyDescent="0.2">
      <c r="I15" s="29" t="s">
        <v>230</v>
      </c>
      <c r="J15" s="405"/>
      <c r="K15" s="406"/>
    </row>
    <row r="16" spans="1:255" s="16" customFormat="1" ht="11.25" hidden="1" outlineLevel="1" x14ac:dyDescent="0.2">
      <c r="I16" s="17" t="s">
        <v>231</v>
      </c>
      <c r="J16" s="407"/>
      <c r="K16" s="408"/>
    </row>
    <row r="17" spans="1:255" hidden="1" outlineLevel="1" x14ac:dyDescent="0.2"/>
    <row r="18" spans="1:255" hidden="1" outlineLevel="1" x14ac:dyDescent="0.2">
      <c r="G18" s="409" t="s">
        <v>232</v>
      </c>
      <c r="H18" s="409" t="s">
        <v>233</v>
      </c>
      <c r="I18" s="411" t="s">
        <v>234</v>
      </c>
      <c r="J18" s="412"/>
    </row>
    <row r="19" spans="1:255" ht="13.5" hidden="1" outlineLevel="1" thickBot="1" x14ac:dyDescent="0.25">
      <c r="G19" s="410"/>
      <c r="H19" s="410"/>
      <c r="I19" s="33" t="s">
        <v>235</v>
      </c>
      <c r="J19" s="34" t="s">
        <v>236</v>
      </c>
    </row>
    <row r="20" spans="1:255" ht="19.5" hidden="1" outlineLevel="1" thickBot="1" x14ac:dyDescent="0.35">
      <c r="C20" s="381" t="s">
        <v>237</v>
      </c>
      <c r="D20" s="381"/>
      <c r="E20" s="381"/>
      <c r="F20" s="381"/>
      <c r="G20" s="36"/>
      <c r="H20" s="37"/>
      <c r="I20" s="38"/>
      <c r="J20" s="39"/>
      <c r="K20" s="40"/>
    </row>
    <row r="21" spans="1:255" ht="15.75" hidden="1" outlineLevel="1" x14ac:dyDescent="0.25">
      <c r="C21" s="413" t="s">
        <v>238</v>
      </c>
      <c r="D21" s="413"/>
      <c r="E21" s="413"/>
      <c r="F21" s="413"/>
    </row>
    <row r="22" spans="1:255" hidden="1" outlineLevel="1" x14ac:dyDescent="0.2">
      <c r="C22" s="382"/>
      <c r="D22" s="380"/>
      <c r="E22" s="380"/>
      <c r="F22" s="380"/>
    </row>
    <row r="23" spans="1:255" hidden="1" outlineLevel="1" x14ac:dyDescent="0.2">
      <c r="C23" s="414" t="s">
        <v>15</v>
      </c>
      <c r="D23" s="415"/>
      <c r="E23" s="415"/>
      <c r="F23" s="415"/>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416">
        <f>K140/1000</f>
        <v>297.327</v>
      </c>
      <c r="F26" s="416"/>
      <c r="G26" s="16" t="s">
        <v>242</v>
      </c>
      <c r="H26" s="16"/>
      <c r="I26" s="16"/>
      <c r="J26" s="16"/>
      <c r="K26" s="16"/>
    </row>
    <row r="27" spans="1:255" collapsed="1" x14ac:dyDescent="0.2"/>
    <row r="28" spans="1:255" outlineLevel="1" x14ac:dyDescent="0.2">
      <c r="K28" s="41" t="s">
        <v>243</v>
      </c>
    </row>
    <row r="29" spans="1:255" ht="24" outlineLevel="1" x14ac:dyDescent="0.2">
      <c r="A29" s="21" t="s">
        <v>223</v>
      </c>
      <c r="C29" s="397" t="s">
        <v>4</v>
      </c>
      <c r="D29" s="397"/>
      <c r="E29" s="397"/>
      <c r="F29" s="397"/>
      <c r="G29" s="397"/>
      <c r="H29" s="397"/>
      <c r="I29" s="397"/>
      <c r="J29" s="397"/>
      <c r="K29" s="397"/>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97" t="s">
        <v>4</v>
      </c>
      <c r="D30" s="397"/>
      <c r="E30" s="397"/>
      <c r="F30" s="397"/>
      <c r="G30" s="397"/>
      <c r="H30" s="397"/>
      <c r="I30" s="397"/>
      <c r="J30" s="397"/>
      <c r="K30" s="397"/>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98" t="s">
        <v>244</v>
      </c>
      <c r="D31" s="397"/>
      <c r="E31" s="397"/>
      <c r="F31" s="397"/>
      <c r="G31" s="397"/>
      <c r="H31" s="397"/>
      <c r="I31" s="397"/>
      <c r="J31" s="397"/>
      <c r="K31" s="397"/>
      <c r="BT31" s="44" t="str">
        <f>C31</f>
        <v xml:space="preserve"> 5.1.1.1 Устройство котлована </v>
      </c>
      <c r="IU31" s="23"/>
    </row>
    <row r="32" spans="1:255" outlineLevel="1" x14ac:dyDescent="0.2"/>
    <row r="33" spans="1:255" ht="18.75" outlineLevel="1" x14ac:dyDescent="0.3">
      <c r="A33" s="381" t="s">
        <v>245</v>
      </c>
      <c r="B33" s="381"/>
      <c r="C33" s="381"/>
      <c r="D33" s="381"/>
      <c r="E33" s="381"/>
      <c r="F33" s="381"/>
      <c r="G33" s="381"/>
      <c r="H33" s="381"/>
      <c r="I33" s="381"/>
      <c r="J33" s="381"/>
      <c r="K33" s="381"/>
    </row>
    <row r="34" spans="1:255" outlineLevel="1" x14ac:dyDescent="0.2">
      <c r="A34" s="399" t="s">
        <v>15</v>
      </c>
      <c r="B34" s="399"/>
      <c r="C34" s="399"/>
      <c r="D34" s="399"/>
      <c r="E34" s="399"/>
      <c r="F34" s="399"/>
      <c r="G34" s="399"/>
      <c r="H34" s="399"/>
      <c r="I34" s="399"/>
      <c r="J34" s="399"/>
      <c r="K34" s="399"/>
      <c r="BV34" s="26" t="str">
        <f>A34</f>
        <v>Устройство котлована</v>
      </c>
      <c r="IU34" s="23"/>
    </row>
    <row r="35" spans="1:255" outlineLevel="1" x14ac:dyDescent="0.2">
      <c r="A35" s="21" t="s">
        <v>246</v>
      </c>
      <c r="C35" s="397" t="s">
        <v>402</v>
      </c>
      <c r="D35" s="397"/>
      <c r="E35" s="397"/>
      <c r="F35" s="397"/>
      <c r="G35" s="397"/>
      <c r="H35" s="397"/>
      <c r="I35" s="397"/>
      <c r="J35" s="397"/>
      <c r="K35" s="397"/>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400" t="s">
        <v>255</v>
      </c>
      <c r="B42" s="392" t="s">
        <v>256</v>
      </c>
      <c r="C42" s="392" t="s">
        <v>257</v>
      </c>
      <c r="D42" s="392" t="s">
        <v>258</v>
      </c>
      <c r="E42" s="392" t="s">
        <v>259</v>
      </c>
      <c r="F42" s="392" t="s">
        <v>260</v>
      </c>
      <c r="G42" s="392" t="s">
        <v>261</v>
      </c>
      <c r="H42" s="392" t="s">
        <v>262</v>
      </c>
      <c r="I42" s="392" t="s">
        <v>263</v>
      </c>
      <c r="J42" s="392" t="s">
        <v>264</v>
      </c>
      <c r="K42" s="394" t="s">
        <v>265</v>
      </c>
    </row>
    <row r="43" spans="1:255" x14ac:dyDescent="0.2">
      <c r="A43" s="401"/>
      <c r="B43" s="393"/>
      <c r="C43" s="393"/>
      <c r="D43" s="393"/>
      <c r="E43" s="393"/>
      <c r="F43" s="393"/>
      <c r="G43" s="393"/>
      <c r="H43" s="393"/>
      <c r="I43" s="393"/>
      <c r="J43" s="393"/>
      <c r="K43" s="395"/>
    </row>
    <row r="44" spans="1:255" x14ac:dyDescent="0.2">
      <c r="A44" s="401"/>
      <c r="B44" s="393"/>
      <c r="C44" s="393"/>
      <c r="D44" s="393"/>
      <c r="E44" s="393"/>
      <c r="F44" s="393"/>
      <c r="G44" s="393"/>
      <c r="H44" s="393"/>
      <c r="I44" s="393"/>
      <c r="J44" s="393"/>
      <c r="K44" s="395"/>
    </row>
    <row r="45" spans="1:255" ht="13.5" thickBot="1" x14ac:dyDescent="0.25">
      <c r="A45" s="401"/>
      <c r="B45" s="393"/>
      <c r="C45" s="393"/>
      <c r="D45" s="393"/>
      <c r="E45" s="393"/>
      <c r="F45" s="393"/>
      <c r="G45" s="393"/>
      <c r="H45" s="393"/>
      <c r="I45" s="393"/>
      <c r="J45" s="393"/>
      <c r="K45" s="395"/>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96" t="s">
        <v>16</v>
      </c>
      <c r="D48" s="396"/>
      <c r="E48" s="396"/>
      <c r="F48" s="396"/>
      <c r="G48" s="396"/>
      <c r="H48" s="396"/>
      <c r="I48" s="396"/>
      <c r="J48" s="396"/>
      <c r="K48" s="396"/>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86">
        <f>R56</f>
        <v>11777</v>
      </c>
      <c r="I56" s="387"/>
      <c r="J56" s="386">
        <f>S56</f>
        <v>92547</v>
      </c>
      <c r="K56" s="388"/>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89"/>
      <c r="I57" s="390"/>
      <c r="J57" s="389"/>
      <c r="K57" s="391"/>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86">
        <f>R61</f>
        <v>16406</v>
      </c>
      <c r="I61" s="387"/>
      <c r="J61" s="386">
        <f>S61</f>
        <v>116807</v>
      </c>
      <c r="K61" s="388"/>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89"/>
      <c r="I62" s="390"/>
      <c r="J62" s="389"/>
      <c r="K62" s="391"/>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86">
        <f>R70</f>
        <v>1635</v>
      </c>
      <c r="I70" s="387"/>
      <c r="J70" s="386">
        <f>S70</f>
        <v>17065</v>
      </c>
      <c r="K70" s="388"/>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89"/>
      <c r="I71" s="390"/>
      <c r="J71" s="389"/>
      <c r="K71" s="391"/>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86">
        <f>R78</f>
        <v>4719</v>
      </c>
      <c r="I78" s="387"/>
      <c r="J78" s="386">
        <f>S78</f>
        <v>113690</v>
      </c>
      <c r="K78" s="388"/>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89"/>
      <c r="I79" s="390"/>
      <c r="J79" s="389"/>
      <c r="K79" s="391"/>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62"/>
      <c r="D145" s="362"/>
      <c r="E145" s="362"/>
      <c r="F145" s="362"/>
      <c r="G145" s="163"/>
      <c r="H145" s="163"/>
      <c r="I145" s="362"/>
      <c r="J145" s="362"/>
      <c r="BY145" s="164">
        <f>C145</f>
        <v>0</v>
      </c>
      <c r="BZ145" s="164">
        <f>I145</f>
        <v>0</v>
      </c>
      <c r="IU145" s="23"/>
    </row>
    <row r="146" spans="1:255" s="166" customFormat="1" ht="11.25" hidden="1" outlineLevel="1" x14ac:dyDescent="0.2">
      <c r="A146" s="165"/>
      <c r="B146" s="165"/>
      <c r="C146" s="385" t="s">
        <v>330</v>
      </c>
      <c r="D146" s="385"/>
      <c r="E146" s="385"/>
      <c r="F146" s="385"/>
      <c r="G146" s="385"/>
      <c r="H146" s="385"/>
      <c r="I146" s="385" t="s">
        <v>331</v>
      </c>
      <c r="J146" s="385"/>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62"/>
      <c r="D148" s="362"/>
      <c r="E148" s="362"/>
      <c r="F148" s="362"/>
      <c r="G148" s="163"/>
      <c r="H148" s="163"/>
      <c r="I148" s="362"/>
      <c r="J148" s="362"/>
      <c r="BY148" s="164">
        <f>C148</f>
        <v>0</v>
      </c>
      <c r="BZ148" s="164">
        <f>I148</f>
        <v>0</v>
      </c>
      <c r="IU148" s="23"/>
    </row>
    <row r="149" spans="1:255" s="166" customFormat="1" ht="11.25" hidden="1" outlineLevel="1" x14ac:dyDescent="0.2">
      <c r="A149" s="165"/>
      <c r="B149" s="165"/>
      <c r="C149" s="385" t="s">
        <v>330</v>
      </c>
      <c r="D149" s="385"/>
      <c r="E149" s="385"/>
      <c r="F149" s="385"/>
      <c r="G149" s="385"/>
      <c r="H149" s="385"/>
      <c r="I149" s="385" t="s">
        <v>331</v>
      </c>
      <c r="J149" s="385"/>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62" t="s">
        <v>403</v>
      </c>
      <c r="D154" s="362"/>
      <c r="E154" s="362"/>
      <c r="F154" s="362"/>
      <c r="G154" s="163"/>
      <c r="H154" s="163"/>
      <c r="I154" s="362" t="s">
        <v>7</v>
      </c>
      <c r="J154" s="362"/>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5" t="s">
        <v>330</v>
      </c>
      <c r="D155" s="385"/>
      <c r="E155" s="385"/>
      <c r="F155" s="385"/>
      <c r="G155" s="385"/>
      <c r="H155" s="385"/>
      <c r="I155" s="385" t="s">
        <v>331</v>
      </c>
      <c r="J155" s="385"/>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62" t="s">
        <v>343</v>
      </c>
      <c r="D157" s="362"/>
      <c r="E157" s="362"/>
      <c r="F157" s="362"/>
      <c r="G157" s="163"/>
      <c r="H157" s="163"/>
      <c r="I157" s="362" t="s">
        <v>337</v>
      </c>
      <c r="J157" s="362"/>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5" t="s">
        <v>330</v>
      </c>
      <c r="D158" s="385"/>
      <c r="E158" s="385"/>
      <c r="F158" s="385"/>
      <c r="G158" s="385"/>
      <c r="H158" s="385"/>
      <c r="I158" s="385" t="s">
        <v>331</v>
      </c>
      <c r="J158" s="385"/>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62" t="s">
        <v>344</v>
      </c>
      <c r="D160" s="362"/>
      <c r="E160" s="362"/>
      <c r="F160" s="362"/>
      <c r="G160" s="163"/>
      <c r="H160" s="163"/>
      <c r="I160" s="362" t="s">
        <v>345</v>
      </c>
      <c r="J160" s="362"/>
      <c r="BY160" s="164" t="str">
        <f>C160</f>
        <v>Руководитель ПТО ООО "ОСУ-2"</v>
      </c>
      <c r="BZ160" s="164" t="str">
        <f>I160</f>
        <v>Когтев В. И.</v>
      </c>
      <c r="IU160" s="23"/>
    </row>
    <row r="161" spans="1:10" s="166" customFormat="1" ht="11.25" hidden="1" outlineLevel="1" x14ac:dyDescent="0.2">
      <c r="A161" s="165"/>
      <c r="B161" s="165"/>
      <c r="C161" s="385" t="s">
        <v>330</v>
      </c>
      <c r="D161" s="385"/>
      <c r="E161" s="385"/>
      <c r="F161" s="385"/>
      <c r="G161" s="385"/>
      <c r="H161" s="385"/>
      <c r="I161" s="385" t="s">
        <v>331</v>
      </c>
      <c r="J161" s="385"/>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7:G7"/>
    <mergeCell ref="J7:K7"/>
    <mergeCell ref="H2:K2"/>
    <mergeCell ref="H3:K3"/>
    <mergeCell ref="H4:K4"/>
    <mergeCell ref="J5:K5"/>
    <mergeCell ref="J6:K6"/>
    <mergeCell ref="C8:G8"/>
    <mergeCell ref="J8:K8"/>
    <mergeCell ref="C9:G9"/>
    <mergeCell ref="J9:K9"/>
    <mergeCell ref="C10:G10"/>
    <mergeCell ref="J10:K10"/>
    <mergeCell ref="C11:G11"/>
    <mergeCell ref="J11:K11"/>
    <mergeCell ref="C12:G12"/>
    <mergeCell ref="J12:K12"/>
    <mergeCell ref="C13:G13"/>
    <mergeCell ref="J13:K13"/>
    <mergeCell ref="C29:K29"/>
    <mergeCell ref="G14:H14"/>
    <mergeCell ref="J14:K14"/>
    <mergeCell ref="J15:K15"/>
    <mergeCell ref="J16:K16"/>
    <mergeCell ref="G18:G19"/>
    <mergeCell ref="H18:H19"/>
    <mergeCell ref="I18:J18"/>
    <mergeCell ref="C20:F20"/>
    <mergeCell ref="C21:F21"/>
    <mergeCell ref="C22:F22"/>
    <mergeCell ref="C23:F23"/>
    <mergeCell ref="E26:F26"/>
    <mergeCell ref="A42:A45"/>
    <mergeCell ref="B42:B45"/>
    <mergeCell ref="C42:C45"/>
    <mergeCell ref="D42:D45"/>
    <mergeCell ref="E42:E45"/>
    <mergeCell ref="C30:K30"/>
    <mergeCell ref="C31:K31"/>
    <mergeCell ref="A33:K33"/>
    <mergeCell ref="A34:K34"/>
    <mergeCell ref="C35:K35"/>
    <mergeCell ref="H61:I61"/>
    <mergeCell ref="J61:K61"/>
    <mergeCell ref="F42:F45"/>
    <mergeCell ref="G42:G45"/>
    <mergeCell ref="H42:H45"/>
    <mergeCell ref="I42:I45"/>
    <mergeCell ref="J42:J45"/>
    <mergeCell ref="K42:K45"/>
    <mergeCell ref="C48:K48"/>
    <mergeCell ref="H56:I56"/>
    <mergeCell ref="J56:K56"/>
    <mergeCell ref="H57:I57"/>
    <mergeCell ref="J57:K57"/>
    <mergeCell ref="H62:I62"/>
    <mergeCell ref="J62:K62"/>
    <mergeCell ref="H70:I70"/>
    <mergeCell ref="J70:K70"/>
    <mergeCell ref="H71:I71"/>
    <mergeCell ref="J71:K71"/>
    <mergeCell ref="H78:I78"/>
    <mergeCell ref="J78:K78"/>
    <mergeCell ref="H79:I79"/>
    <mergeCell ref="J79:K79"/>
    <mergeCell ref="C145:F145"/>
    <mergeCell ref="I145:J145"/>
    <mergeCell ref="C146:H146"/>
    <mergeCell ref="I146:J146"/>
    <mergeCell ref="C148:F148"/>
    <mergeCell ref="I148:J148"/>
    <mergeCell ref="C149:H149"/>
    <mergeCell ref="I149:J149"/>
    <mergeCell ref="C154:F154"/>
    <mergeCell ref="I154:J154"/>
    <mergeCell ref="C155:H155"/>
    <mergeCell ref="I155:J155"/>
    <mergeCell ref="C157:F157"/>
    <mergeCell ref="I157:J157"/>
    <mergeCell ref="C158:H158"/>
    <mergeCell ref="I158:J158"/>
    <mergeCell ref="C160:F160"/>
    <mergeCell ref="I160:J160"/>
    <mergeCell ref="C161:H161"/>
    <mergeCell ref="I161:J161"/>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423" t="s">
        <v>212</v>
      </c>
      <c r="I2" s="423"/>
      <c r="J2" s="423"/>
      <c r="K2" s="423"/>
    </row>
    <row r="3" spans="1:255" hidden="1" outlineLevel="1" x14ac:dyDescent="0.2">
      <c r="H3" s="423" t="s">
        <v>213</v>
      </c>
      <c r="I3" s="423"/>
      <c r="J3" s="423"/>
      <c r="K3" s="423"/>
    </row>
    <row r="4" spans="1:255" hidden="1" outlineLevel="1" x14ac:dyDescent="0.2">
      <c r="H4" s="423" t="s">
        <v>214</v>
      </c>
      <c r="I4" s="423"/>
      <c r="J4" s="423"/>
      <c r="K4" s="423"/>
    </row>
    <row r="5" spans="1:255" s="14" customFormat="1" ht="11.25" hidden="1" outlineLevel="1" x14ac:dyDescent="0.2">
      <c r="J5" s="424" t="s">
        <v>215</v>
      </c>
      <c r="K5" s="425"/>
    </row>
    <row r="6" spans="1:255" s="16" customFormat="1" ht="9.75" hidden="1" outlineLevel="1" x14ac:dyDescent="0.2">
      <c r="I6" s="17" t="s">
        <v>216</v>
      </c>
      <c r="J6" s="426" t="s">
        <v>217</v>
      </c>
      <c r="K6" s="427"/>
    </row>
    <row r="7" spans="1:255" hidden="1" outlineLevel="1" x14ac:dyDescent="0.2">
      <c r="A7" s="21" t="s">
        <v>218</v>
      </c>
      <c r="B7" s="19"/>
      <c r="C7" s="374"/>
      <c r="D7" s="375"/>
      <c r="E7" s="375"/>
      <c r="F7" s="375"/>
      <c r="G7" s="375"/>
      <c r="I7" s="17" t="s">
        <v>219</v>
      </c>
      <c r="J7" s="418"/>
      <c r="K7" s="422"/>
      <c r="BR7" s="22">
        <f>C7</f>
        <v>0</v>
      </c>
      <c r="IU7" s="23"/>
    </row>
    <row r="8" spans="1:255" hidden="1" outlineLevel="1" x14ac:dyDescent="0.2">
      <c r="A8" s="21" t="s">
        <v>220</v>
      </c>
      <c r="B8" s="19"/>
      <c r="C8" s="376"/>
      <c r="D8" s="377"/>
      <c r="E8" s="377"/>
      <c r="F8" s="377"/>
      <c r="G8" s="377"/>
      <c r="I8" s="17" t="s">
        <v>219</v>
      </c>
      <c r="J8" s="418"/>
      <c r="K8" s="422"/>
      <c r="BR8" s="22">
        <f>C8</f>
        <v>0</v>
      </c>
      <c r="IU8" s="23"/>
    </row>
    <row r="9" spans="1:255" hidden="1" outlineLevel="1" x14ac:dyDescent="0.2">
      <c r="A9" s="21" t="s">
        <v>221</v>
      </c>
      <c r="B9" s="19"/>
      <c r="C9" s="376"/>
      <c r="D9" s="377"/>
      <c r="E9" s="377"/>
      <c r="F9" s="377"/>
      <c r="G9" s="377"/>
      <c r="I9" s="17" t="s">
        <v>219</v>
      </c>
      <c r="J9" s="418"/>
      <c r="K9" s="422"/>
      <c r="BR9" s="22">
        <f>C9</f>
        <v>0</v>
      </c>
      <c r="IU9" s="23"/>
    </row>
    <row r="10" spans="1:255" hidden="1" outlineLevel="1" x14ac:dyDescent="0.2">
      <c r="A10" s="21" t="s">
        <v>222</v>
      </c>
      <c r="B10" s="19"/>
      <c r="C10" s="376"/>
      <c r="D10" s="377"/>
      <c r="E10" s="377"/>
      <c r="F10" s="377"/>
      <c r="G10" s="377"/>
      <c r="I10" s="17" t="s">
        <v>219</v>
      </c>
      <c r="J10" s="418"/>
      <c r="K10" s="422"/>
      <c r="BR10" s="22">
        <f>C10</f>
        <v>0</v>
      </c>
      <c r="IU10" s="23"/>
    </row>
    <row r="11" spans="1:255" ht="38.25" hidden="1" outlineLevel="1" x14ac:dyDescent="0.2">
      <c r="A11" s="21" t="s">
        <v>223</v>
      </c>
      <c r="C11" s="417" t="s">
        <v>4</v>
      </c>
      <c r="D11" s="417"/>
      <c r="E11" s="417"/>
      <c r="F11" s="417"/>
      <c r="G11" s="417"/>
      <c r="J11" s="418"/>
      <c r="K11" s="419"/>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417" t="s">
        <v>4</v>
      </c>
      <c r="D12" s="417"/>
      <c r="E12" s="417"/>
      <c r="F12" s="417"/>
      <c r="G12" s="417"/>
      <c r="J12" s="418"/>
      <c r="K12" s="419"/>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420" t="s">
        <v>226</v>
      </c>
      <c r="D13" s="421"/>
      <c r="E13" s="421"/>
      <c r="F13" s="421"/>
      <c r="G13" s="421"/>
      <c r="I13" s="17" t="s">
        <v>227</v>
      </c>
      <c r="J13" s="418"/>
      <c r="K13" s="419"/>
      <c r="BS13" s="27" t="str">
        <f>C13</f>
        <v xml:space="preserve"> 5.1.1.1 Устройство котлована</v>
      </c>
      <c r="IU13" s="23"/>
    </row>
    <row r="14" spans="1:255" hidden="1" outlineLevel="1" x14ac:dyDescent="0.2">
      <c r="G14" s="402" t="s">
        <v>228</v>
      </c>
      <c r="H14" s="402"/>
      <c r="I14" s="28" t="s">
        <v>229</v>
      </c>
      <c r="J14" s="403"/>
      <c r="K14" s="404"/>
      <c r="BW14" s="30">
        <f>J14</f>
        <v>0</v>
      </c>
      <c r="IU14" s="23"/>
    </row>
    <row r="15" spans="1:255" hidden="1" outlineLevel="1" x14ac:dyDescent="0.2">
      <c r="I15" s="29" t="s">
        <v>230</v>
      </c>
      <c r="J15" s="405"/>
      <c r="K15" s="406"/>
    </row>
    <row r="16" spans="1:255" s="16" customFormat="1" ht="11.25" hidden="1" outlineLevel="1" x14ac:dyDescent="0.2">
      <c r="I16" s="17" t="s">
        <v>231</v>
      </c>
      <c r="J16" s="407"/>
      <c r="K16" s="408"/>
    </row>
    <row r="17" spans="1:255" hidden="1" outlineLevel="1" x14ac:dyDescent="0.2"/>
    <row r="18" spans="1:255" hidden="1" outlineLevel="1" x14ac:dyDescent="0.2">
      <c r="G18" s="409" t="s">
        <v>232</v>
      </c>
      <c r="H18" s="409" t="s">
        <v>233</v>
      </c>
      <c r="I18" s="411" t="s">
        <v>234</v>
      </c>
      <c r="J18" s="412"/>
    </row>
    <row r="19" spans="1:255" ht="13.5" hidden="1" outlineLevel="1" thickBot="1" x14ac:dyDescent="0.25">
      <c r="G19" s="410"/>
      <c r="H19" s="410"/>
      <c r="I19" s="33" t="s">
        <v>235</v>
      </c>
      <c r="J19" s="34" t="s">
        <v>236</v>
      </c>
    </row>
    <row r="20" spans="1:255" ht="19.5" hidden="1" outlineLevel="1" thickBot="1" x14ac:dyDescent="0.35">
      <c r="C20" s="381" t="s">
        <v>237</v>
      </c>
      <c r="D20" s="381"/>
      <c r="E20" s="381"/>
      <c r="F20" s="381"/>
      <c r="G20" s="36"/>
      <c r="H20" s="37"/>
      <c r="I20" s="38"/>
      <c r="J20" s="39"/>
      <c r="K20" s="40"/>
    </row>
    <row r="21" spans="1:255" ht="15.75" hidden="1" outlineLevel="1" x14ac:dyDescent="0.25">
      <c r="C21" s="413" t="s">
        <v>238</v>
      </c>
      <c r="D21" s="413"/>
      <c r="E21" s="413"/>
      <c r="F21" s="413"/>
    </row>
    <row r="22" spans="1:255" hidden="1" outlineLevel="1" x14ac:dyDescent="0.2">
      <c r="C22" s="382"/>
      <c r="D22" s="380"/>
      <c r="E22" s="380"/>
      <c r="F22" s="380"/>
    </row>
    <row r="23" spans="1:255" hidden="1" outlineLevel="1" x14ac:dyDescent="0.2">
      <c r="C23" s="414" t="s">
        <v>15</v>
      </c>
      <c r="D23" s="415"/>
      <c r="E23" s="415"/>
      <c r="F23" s="415"/>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416">
        <f>K140/1000</f>
        <v>297.327</v>
      </c>
      <c r="F26" s="416"/>
      <c r="G26" s="16" t="s">
        <v>242</v>
      </c>
      <c r="H26" s="16"/>
      <c r="I26" s="16"/>
      <c r="J26" s="16"/>
      <c r="K26" s="16"/>
    </row>
    <row r="27" spans="1:255" collapsed="1" x14ac:dyDescent="0.2"/>
    <row r="28" spans="1:255" outlineLevel="1" x14ac:dyDescent="0.2">
      <c r="K28" s="41" t="s">
        <v>243</v>
      </c>
    </row>
    <row r="29" spans="1:255" ht="24" outlineLevel="1" x14ac:dyDescent="0.2">
      <c r="A29" s="21" t="s">
        <v>223</v>
      </c>
      <c r="C29" s="397" t="s">
        <v>4</v>
      </c>
      <c r="D29" s="397"/>
      <c r="E29" s="397"/>
      <c r="F29" s="397"/>
      <c r="G29" s="397"/>
      <c r="H29" s="397"/>
      <c r="I29" s="397"/>
      <c r="J29" s="397"/>
      <c r="K29" s="397"/>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97" t="s">
        <v>4</v>
      </c>
      <c r="D30" s="397"/>
      <c r="E30" s="397"/>
      <c r="F30" s="397"/>
      <c r="G30" s="397"/>
      <c r="H30" s="397"/>
      <c r="I30" s="397"/>
      <c r="J30" s="397"/>
      <c r="K30" s="397"/>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98" t="s">
        <v>244</v>
      </c>
      <c r="D31" s="397"/>
      <c r="E31" s="397"/>
      <c r="F31" s="397"/>
      <c r="G31" s="397"/>
      <c r="H31" s="397"/>
      <c r="I31" s="397"/>
      <c r="J31" s="397"/>
      <c r="K31" s="397"/>
      <c r="BT31" s="44" t="str">
        <f>C31</f>
        <v xml:space="preserve"> 5.1.1.1 Устройство котлована </v>
      </c>
      <c r="IU31" s="23"/>
    </row>
    <row r="32" spans="1:255" outlineLevel="1" x14ac:dyDescent="0.2"/>
    <row r="33" spans="1:255" ht="18.75" outlineLevel="1" x14ac:dyDescent="0.3">
      <c r="A33" s="381" t="s">
        <v>245</v>
      </c>
      <c r="B33" s="381"/>
      <c r="C33" s="381"/>
      <c r="D33" s="381"/>
      <c r="E33" s="381"/>
      <c r="F33" s="381"/>
      <c r="G33" s="381"/>
      <c r="H33" s="381"/>
      <c r="I33" s="381"/>
      <c r="J33" s="381"/>
      <c r="K33" s="381"/>
    </row>
    <row r="34" spans="1:255" outlineLevel="1" x14ac:dyDescent="0.2">
      <c r="A34" s="399" t="s">
        <v>15</v>
      </c>
      <c r="B34" s="399"/>
      <c r="C34" s="399"/>
      <c r="D34" s="399"/>
      <c r="E34" s="399"/>
      <c r="F34" s="399"/>
      <c r="G34" s="399"/>
      <c r="H34" s="399"/>
      <c r="I34" s="399"/>
      <c r="J34" s="399"/>
      <c r="K34" s="399"/>
      <c r="BV34" s="26" t="str">
        <f>A34</f>
        <v>Устройство котлована</v>
      </c>
      <c r="IU34" s="23"/>
    </row>
    <row r="35" spans="1:255" outlineLevel="1" x14ac:dyDescent="0.2">
      <c r="A35" s="21" t="s">
        <v>246</v>
      </c>
      <c r="C35" s="397" t="s">
        <v>402</v>
      </c>
      <c r="D35" s="397"/>
      <c r="E35" s="397"/>
      <c r="F35" s="397"/>
      <c r="G35" s="397"/>
      <c r="H35" s="397"/>
      <c r="I35" s="397"/>
      <c r="J35" s="397"/>
      <c r="K35" s="397"/>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400" t="s">
        <v>255</v>
      </c>
      <c r="B42" s="392" t="s">
        <v>256</v>
      </c>
      <c r="C42" s="392" t="s">
        <v>257</v>
      </c>
      <c r="D42" s="392" t="s">
        <v>258</v>
      </c>
      <c r="E42" s="392" t="s">
        <v>259</v>
      </c>
      <c r="F42" s="392" t="s">
        <v>260</v>
      </c>
      <c r="G42" s="392" t="s">
        <v>261</v>
      </c>
      <c r="H42" s="392" t="s">
        <v>262</v>
      </c>
      <c r="I42" s="392" t="s">
        <v>263</v>
      </c>
      <c r="J42" s="392" t="s">
        <v>264</v>
      </c>
      <c r="K42" s="394" t="s">
        <v>265</v>
      </c>
    </row>
    <row r="43" spans="1:255" x14ac:dyDescent="0.2">
      <c r="A43" s="401"/>
      <c r="B43" s="393"/>
      <c r="C43" s="393"/>
      <c r="D43" s="393"/>
      <c r="E43" s="393"/>
      <c r="F43" s="393"/>
      <c r="G43" s="393"/>
      <c r="H43" s="393"/>
      <c r="I43" s="393"/>
      <c r="J43" s="393"/>
      <c r="K43" s="395"/>
    </row>
    <row r="44" spans="1:255" x14ac:dyDescent="0.2">
      <c r="A44" s="401"/>
      <c r="B44" s="393"/>
      <c r="C44" s="393"/>
      <c r="D44" s="393"/>
      <c r="E44" s="393"/>
      <c r="F44" s="393"/>
      <c r="G44" s="393"/>
      <c r="H44" s="393"/>
      <c r="I44" s="393"/>
      <c r="J44" s="393"/>
      <c r="K44" s="395"/>
    </row>
    <row r="45" spans="1:255" ht="13.5" thickBot="1" x14ac:dyDescent="0.25">
      <c r="A45" s="401"/>
      <c r="B45" s="393"/>
      <c r="C45" s="393"/>
      <c r="D45" s="393"/>
      <c r="E45" s="393"/>
      <c r="F45" s="393"/>
      <c r="G45" s="393"/>
      <c r="H45" s="393"/>
      <c r="I45" s="393"/>
      <c r="J45" s="393"/>
      <c r="K45" s="395"/>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96" t="s">
        <v>16</v>
      </c>
      <c r="D48" s="396"/>
      <c r="E48" s="396"/>
      <c r="F48" s="396"/>
      <c r="G48" s="396"/>
      <c r="H48" s="396"/>
      <c r="I48" s="396"/>
      <c r="J48" s="396"/>
      <c r="K48" s="396"/>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86">
        <f>R56</f>
        <v>11777</v>
      </c>
      <c r="I56" s="387"/>
      <c r="J56" s="386">
        <f>S56</f>
        <v>92547</v>
      </c>
      <c r="K56" s="388"/>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89"/>
      <c r="I57" s="390"/>
      <c r="J57" s="389"/>
      <c r="K57" s="391"/>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86">
        <f>R61</f>
        <v>16406</v>
      </c>
      <c r="I61" s="387"/>
      <c r="J61" s="386">
        <f>S61</f>
        <v>116807</v>
      </c>
      <c r="K61" s="388"/>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89"/>
      <c r="I62" s="390"/>
      <c r="J62" s="389"/>
      <c r="K62" s="391"/>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86">
        <f>R70</f>
        <v>1635</v>
      </c>
      <c r="I70" s="387"/>
      <c r="J70" s="386">
        <f>S70</f>
        <v>17065</v>
      </c>
      <c r="K70" s="388"/>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89"/>
      <c r="I71" s="390"/>
      <c r="J71" s="389"/>
      <c r="K71" s="391"/>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86">
        <f>R78</f>
        <v>4719</v>
      </c>
      <c r="I78" s="387"/>
      <c r="J78" s="386">
        <f>S78</f>
        <v>113690</v>
      </c>
      <c r="K78" s="388"/>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89"/>
      <c r="I79" s="390"/>
      <c r="J79" s="389"/>
      <c r="K79" s="391"/>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62"/>
      <c r="D145" s="362"/>
      <c r="E145" s="362"/>
      <c r="F145" s="362"/>
      <c r="G145" s="163"/>
      <c r="H145" s="163"/>
      <c r="I145" s="362"/>
      <c r="J145" s="362"/>
      <c r="BY145" s="164">
        <f>C145</f>
        <v>0</v>
      </c>
      <c r="BZ145" s="164">
        <f>I145</f>
        <v>0</v>
      </c>
      <c r="IU145" s="23"/>
    </row>
    <row r="146" spans="1:255" s="166" customFormat="1" ht="11.25" hidden="1" outlineLevel="1" x14ac:dyDescent="0.2">
      <c r="A146" s="165"/>
      <c r="B146" s="165"/>
      <c r="C146" s="385" t="s">
        <v>330</v>
      </c>
      <c r="D146" s="385"/>
      <c r="E146" s="385"/>
      <c r="F146" s="385"/>
      <c r="G146" s="385"/>
      <c r="H146" s="385"/>
      <c r="I146" s="385" t="s">
        <v>331</v>
      </c>
      <c r="J146" s="385"/>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62"/>
      <c r="D148" s="362"/>
      <c r="E148" s="362"/>
      <c r="F148" s="362"/>
      <c r="G148" s="163"/>
      <c r="H148" s="163"/>
      <c r="I148" s="362"/>
      <c r="J148" s="362"/>
      <c r="BY148" s="164">
        <f>C148</f>
        <v>0</v>
      </c>
      <c r="BZ148" s="164">
        <f>I148</f>
        <v>0</v>
      </c>
      <c r="IU148" s="23"/>
    </row>
    <row r="149" spans="1:255" s="166" customFormat="1" ht="11.25" hidden="1" outlineLevel="1" x14ac:dyDescent="0.2">
      <c r="A149" s="165"/>
      <c r="B149" s="165"/>
      <c r="C149" s="385" t="s">
        <v>330</v>
      </c>
      <c r="D149" s="385"/>
      <c r="E149" s="385"/>
      <c r="F149" s="385"/>
      <c r="G149" s="385"/>
      <c r="H149" s="385"/>
      <c r="I149" s="385" t="s">
        <v>331</v>
      </c>
      <c r="J149" s="385"/>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62" t="s">
        <v>403</v>
      </c>
      <c r="D154" s="362"/>
      <c r="E154" s="362"/>
      <c r="F154" s="362"/>
      <c r="G154" s="163"/>
      <c r="H154" s="163"/>
      <c r="I154" s="362" t="s">
        <v>7</v>
      </c>
      <c r="J154" s="362"/>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5" t="s">
        <v>330</v>
      </c>
      <c r="D155" s="385"/>
      <c r="E155" s="385"/>
      <c r="F155" s="385"/>
      <c r="G155" s="385"/>
      <c r="H155" s="385"/>
      <c r="I155" s="385" t="s">
        <v>331</v>
      </c>
      <c r="J155" s="385"/>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62" t="s">
        <v>336</v>
      </c>
      <c r="D157" s="362"/>
      <c r="E157" s="362"/>
      <c r="F157" s="362"/>
      <c r="G157" s="163"/>
      <c r="H157" s="163"/>
      <c r="I157" s="362" t="s">
        <v>337</v>
      </c>
      <c r="J157" s="362"/>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5" t="s">
        <v>330</v>
      </c>
      <c r="D158" s="385"/>
      <c r="E158" s="385"/>
      <c r="F158" s="385"/>
      <c r="G158" s="385"/>
      <c r="H158" s="385"/>
      <c r="I158" s="385" t="s">
        <v>331</v>
      </c>
      <c r="J158" s="385"/>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62" t="s">
        <v>338</v>
      </c>
      <c r="D160" s="362"/>
      <c r="E160" s="362"/>
      <c r="F160" s="362"/>
      <c r="G160" s="163"/>
      <c r="H160" s="163"/>
      <c r="I160" s="362" t="s">
        <v>339</v>
      </c>
      <c r="J160" s="362"/>
      <c r="BY160" s="164" t="str">
        <f>C160</f>
        <v>Руководитель ПТС ООО "ОСУ-2"</v>
      </c>
      <c r="BZ160" s="164" t="str">
        <f>I160</f>
        <v>Когтев В.И.</v>
      </c>
      <c r="IU160" s="23"/>
    </row>
    <row r="161" spans="1:10" s="166" customFormat="1" ht="11.25" hidden="1" outlineLevel="1" x14ac:dyDescent="0.2">
      <c r="A161" s="165"/>
      <c r="B161" s="165"/>
      <c r="C161" s="385" t="s">
        <v>330</v>
      </c>
      <c r="D161" s="385"/>
      <c r="E161" s="385"/>
      <c r="F161" s="385"/>
      <c r="G161" s="385"/>
      <c r="H161" s="385"/>
      <c r="I161" s="385" t="s">
        <v>331</v>
      </c>
      <c r="J161" s="385"/>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7:G7"/>
    <mergeCell ref="J7:K7"/>
    <mergeCell ref="H2:K2"/>
    <mergeCell ref="H3:K3"/>
    <mergeCell ref="H4:K4"/>
    <mergeCell ref="J5:K5"/>
    <mergeCell ref="J6:K6"/>
    <mergeCell ref="C8:G8"/>
    <mergeCell ref="J8:K8"/>
    <mergeCell ref="C9:G9"/>
    <mergeCell ref="J9:K9"/>
    <mergeCell ref="C10:G10"/>
    <mergeCell ref="J10:K10"/>
    <mergeCell ref="C11:G11"/>
    <mergeCell ref="J11:K11"/>
    <mergeCell ref="C12:G12"/>
    <mergeCell ref="J12:K12"/>
    <mergeCell ref="C13:G13"/>
    <mergeCell ref="J13:K13"/>
    <mergeCell ref="C29:K29"/>
    <mergeCell ref="G14:H14"/>
    <mergeCell ref="J14:K14"/>
    <mergeCell ref="J15:K15"/>
    <mergeCell ref="J16:K16"/>
    <mergeCell ref="G18:G19"/>
    <mergeCell ref="H18:H19"/>
    <mergeCell ref="I18:J18"/>
    <mergeCell ref="C20:F20"/>
    <mergeCell ref="C21:F21"/>
    <mergeCell ref="C22:F22"/>
    <mergeCell ref="C23:F23"/>
    <mergeCell ref="E26:F26"/>
    <mergeCell ref="A42:A45"/>
    <mergeCell ref="B42:B45"/>
    <mergeCell ref="C42:C45"/>
    <mergeCell ref="D42:D45"/>
    <mergeCell ref="E42:E45"/>
    <mergeCell ref="C30:K30"/>
    <mergeCell ref="C31:K31"/>
    <mergeCell ref="A33:K33"/>
    <mergeCell ref="A34:K34"/>
    <mergeCell ref="C35:K35"/>
    <mergeCell ref="H61:I61"/>
    <mergeCell ref="J61:K61"/>
    <mergeCell ref="F42:F45"/>
    <mergeCell ref="G42:G45"/>
    <mergeCell ref="H42:H45"/>
    <mergeCell ref="I42:I45"/>
    <mergeCell ref="J42:J45"/>
    <mergeCell ref="K42:K45"/>
    <mergeCell ref="C48:K48"/>
    <mergeCell ref="H56:I56"/>
    <mergeCell ref="J56:K56"/>
    <mergeCell ref="H57:I57"/>
    <mergeCell ref="J57:K57"/>
    <mergeCell ref="H62:I62"/>
    <mergeCell ref="J62:K62"/>
    <mergeCell ref="H70:I70"/>
    <mergeCell ref="J70:K70"/>
    <mergeCell ref="H71:I71"/>
    <mergeCell ref="J71:K71"/>
    <mergeCell ref="H78:I78"/>
    <mergeCell ref="J78:K78"/>
    <mergeCell ref="H79:I79"/>
    <mergeCell ref="J79:K79"/>
    <mergeCell ref="C145:F145"/>
    <mergeCell ref="I145:J145"/>
    <mergeCell ref="C146:H146"/>
    <mergeCell ref="I146:J146"/>
    <mergeCell ref="C148:F148"/>
    <mergeCell ref="I148:J148"/>
    <mergeCell ref="C149:H149"/>
    <mergeCell ref="I149:J149"/>
    <mergeCell ref="C154:F154"/>
    <mergeCell ref="I154:J154"/>
    <mergeCell ref="C155:H155"/>
    <mergeCell ref="I155:J155"/>
    <mergeCell ref="C157:F157"/>
    <mergeCell ref="I157:J157"/>
    <mergeCell ref="C158:H158"/>
    <mergeCell ref="I158:J158"/>
    <mergeCell ref="C160:F160"/>
    <mergeCell ref="I160:J160"/>
    <mergeCell ref="C161:H161"/>
    <mergeCell ref="I161:J161"/>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85"/>
  <sheetViews>
    <sheetView tabSelected="1" topLeftCell="A232" zoomScale="90" zoomScaleNormal="90" zoomScaleSheetLayoutView="100" workbookViewId="0">
      <selection activeCell="A14" sqref="A14:G248"/>
    </sheetView>
  </sheetViews>
  <sheetFormatPr defaultRowHeight="16.5" x14ac:dyDescent="0.3"/>
  <cols>
    <col min="1" max="1" width="5" style="200" customWidth="1"/>
    <col min="2" max="2" width="9.42578125" style="200" customWidth="1"/>
    <col min="3" max="3" width="52.42578125" style="206" customWidth="1"/>
    <col min="4" max="4" width="11.5703125" style="206" bestFit="1" customWidth="1"/>
    <col min="5" max="5" width="11.42578125" style="206" customWidth="1"/>
    <col min="6" max="6" width="11.28515625" style="234" customWidth="1"/>
    <col min="7" max="7" width="16.85546875" style="234" customWidth="1"/>
    <col min="8" max="8" width="14.85546875" style="303" customWidth="1"/>
    <col min="9" max="16384" width="9.140625" style="200"/>
  </cols>
  <sheetData>
    <row r="1" spans="1:8" x14ac:dyDescent="0.3">
      <c r="A1" s="198"/>
      <c r="B1" s="198"/>
      <c r="C1" s="199"/>
      <c r="D1" s="199"/>
      <c r="E1" s="463" t="s">
        <v>404</v>
      </c>
      <c r="F1" s="463"/>
      <c r="G1" s="463"/>
    </row>
    <row r="2" spans="1:8" ht="16.5" customHeight="1" x14ac:dyDescent="0.3">
      <c r="A2" s="198"/>
      <c r="B2" s="198"/>
      <c r="C2" s="199"/>
      <c r="D2" s="199"/>
      <c r="E2" s="464" t="s">
        <v>405</v>
      </c>
      <c r="F2" s="464"/>
      <c r="G2" s="464"/>
    </row>
    <row r="3" spans="1:8" ht="16.5" customHeight="1" x14ac:dyDescent="0.3">
      <c r="A3" s="198"/>
      <c r="B3" s="198"/>
      <c r="C3" s="199"/>
      <c r="D3" s="199"/>
      <c r="E3" s="201"/>
      <c r="F3" s="202"/>
      <c r="G3" s="203" t="s">
        <v>476</v>
      </c>
    </row>
    <row r="4" spans="1:8" x14ac:dyDescent="0.3">
      <c r="A4" s="198"/>
      <c r="B4" s="198"/>
      <c r="C4" s="199"/>
      <c r="D4" s="199"/>
      <c r="E4" s="204"/>
      <c r="F4" s="205"/>
      <c r="G4" s="203"/>
    </row>
    <row r="5" spans="1:8" x14ac:dyDescent="0.3">
      <c r="E5" s="207"/>
      <c r="F5" s="208"/>
      <c r="G5" s="209"/>
    </row>
    <row r="6" spans="1:8" ht="18.75" x14ac:dyDescent="0.3">
      <c r="A6" s="465" t="s">
        <v>406</v>
      </c>
      <c r="B6" s="465"/>
      <c r="C6" s="465"/>
      <c r="D6" s="465"/>
      <c r="E6" s="465"/>
      <c r="F6" s="465"/>
      <c r="G6" s="465"/>
    </row>
    <row r="7" spans="1:8" ht="18.75" x14ac:dyDescent="0.3">
      <c r="A7" s="210"/>
      <c r="B7" s="210"/>
      <c r="C7" s="211"/>
      <c r="D7" s="211"/>
      <c r="E7" s="211"/>
      <c r="F7" s="466"/>
      <c r="G7" s="466"/>
    </row>
    <row r="8" spans="1:8" ht="41.25" customHeight="1" x14ac:dyDescent="0.3">
      <c r="A8" s="212" t="s">
        <v>224</v>
      </c>
      <c r="B8" s="213"/>
      <c r="C8" s="467" t="s">
        <v>661</v>
      </c>
      <c r="D8" s="467"/>
      <c r="E8" s="467"/>
      <c r="F8" s="467"/>
      <c r="G8" s="467"/>
    </row>
    <row r="9" spans="1:8" ht="35.25" customHeight="1" x14ac:dyDescent="0.3">
      <c r="A9" s="454" t="s">
        <v>424</v>
      </c>
      <c r="B9" s="454"/>
      <c r="C9" s="334" t="s">
        <v>852</v>
      </c>
      <c r="D9" s="334"/>
      <c r="E9" s="242"/>
      <c r="F9" s="242"/>
      <c r="G9" s="242"/>
    </row>
    <row r="10" spans="1:8" x14ac:dyDescent="0.3">
      <c r="A10" s="214" t="s">
        <v>407</v>
      </c>
      <c r="B10" s="215"/>
      <c r="C10" s="216"/>
      <c r="D10" s="216"/>
      <c r="E10" s="216"/>
      <c r="F10" s="217"/>
      <c r="G10" s="218"/>
    </row>
    <row r="11" spans="1:8" s="221" customFormat="1" x14ac:dyDescent="0.3">
      <c r="A11" s="219"/>
      <c r="B11" s="220"/>
      <c r="C11" s="455" t="s">
        <v>408</v>
      </c>
      <c r="D11" s="455"/>
      <c r="E11" s="455"/>
      <c r="F11" s="455"/>
      <c r="G11" s="455"/>
      <c r="H11" s="304"/>
    </row>
    <row r="12" spans="1:8" s="221" customFormat="1" x14ac:dyDescent="0.3">
      <c r="A12" s="219"/>
      <c r="B12" s="220"/>
      <c r="C12" s="222" t="s">
        <v>409</v>
      </c>
      <c r="D12" s="222"/>
      <c r="E12" s="222"/>
      <c r="F12" s="223"/>
      <c r="G12" s="223"/>
      <c r="H12" s="304"/>
    </row>
    <row r="13" spans="1:8" x14ac:dyDescent="0.3">
      <c r="A13" s="224"/>
      <c r="B13" s="224"/>
      <c r="C13" s="225"/>
      <c r="D13" s="225"/>
      <c r="E13" s="225"/>
      <c r="F13" s="218"/>
      <c r="G13" s="218"/>
    </row>
    <row r="14" spans="1:8" s="227" customFormat="1" ht="12.75" x14ac:dyDescent="0.2">
      <c r="A14" s="460" t="s">
        <v>410</v>
      </c>
      <c r="B14" s="461" t="s">
        <v>256</v>
      </c>
      <c r="C14" s="460" t="s">
        <v>257</v>
      </c>
      <c r="D14" s="460" t="s">
        <v>411</v>
      </c>
      <c r="E14" s="460" t="s">
        <v>412</v>
      </c>
      <c r="F14" s="456" t="s">
        <v>413</v>
      </c>
      <c r="G14" s="456" t="s">
        <v>414</v>
      </c>
      <c r="H14" s="305"/>
    </row>
    <row r="15" spans="1:8" s="228" customFormat="1" ht="11.25" x14ac:dyDescent="0.2">
      <c r="A15" s="460"/>
      <c r="B15" s="462"/>
      <c r="C15" s="460"/>
      <c r="D15" s="460"/>
      <c r="E15" s="460"/>
      <c r="F15" s="457"/>
      <c r="G15" s="457"/>
      <c r="H15" s="306"/>
    </row>
    <row r="16" spans="1:8" s="206" customFormat="1" x14ac:dyDescent="0.3">
      <c r="A16" s="229">
        <v>1</v>
      </c>
      <c r="B16" s="229">
        <v>2</v>
      </c>
      <c r="C16" s="229">
        <v>3</v>
      </c>
      <c r="D16" s="229">
        <v>4</v>
      </c>
      <c r="E16" s="229">
        <v>5</v>
      </c>
      <c r="F16" s="230">
        <v>6</v>
      </c>
      <c r="G16" s="230">
        <v>7</v>
      </c>
      <c r="H16" s="307"/>
    </row>
    <row r="17" spans="1:255" s="226" customFormat="1" ht="20.25" customHeight="1" thickBot="1" x14ac:dyDescent="0.35">
      <c r="A17" s="458" t="s">
        <v>568</v>
      </c>
      <c r="B17" s="458"/>
      <c r="C17" s="458"/>
      <c r="D17" s="458"/>
      <c r="E17" s="458"/>
      <c r="F17" s="458"/>
      <c r="G17" s="459"/>
      <c r="H17" s="308"/>
      <c r="I17" s="231"/>
      <c r="J17" s="231"/>
      <c r="K17" s="231"/>
    </row>
    <row r="18" spans="1:255" s="232" customFormat="1" ht="46.5" x14ac:dyDescent="0.3">
      <c r="A18" s="101">
        <v>55</v>
      </c>
      <c r="B18" s="109" t="s">
        <v>569</v>
      </c>
      <c r="C18" s="102" t="s">
        <v>570</v>
      </c>
      <c r="D18" s="103" t="s">
        <v>571</v>
      </c>
      <c r="E18" s="335">
        <v>2.31</v>
      </c>
      <c r="F18" s="56"/>
      <c r="G18" s="110"/>
      <c r="H18" s="309"/>
    </row>
    <row r="19" spans="1:255" s="233" customFormat="1" x14ac:dyDescent="0.2">
      <c r="A19" s="101"/>
      <c r="B19" s="109"/>
      <c r="C19" s="243" t="s">
        <v>572</v>
      </c>
      <c r="D19" s="103"/>
      <c r="E19" s="104"/>
      <c r="F19" s="105"/>
      <c r="G19" s="302">
        <v>99679.2</v>
      </c>
      <c r="H19" s="310"/>
    </row>
    <row r="20" spans="1:255" s="233" customFormat="1" ht="18" customHeight="1" x14ac:dyDescent="0.2">
      <c r="A20" s="449" t="s">
        <v>851</v>
      </c>
      <c r="B20" s="449"/>
      <c r="C20" s="449"/>
      <c r="D20" s="449"/>
      <c r="E20" s="449"/>
      <c r="F20" s="449"/>
      <c r="G20" s="450"/>
      <c r="H20" s="310"/>
    </row>
    <row r="21" spans="1:255" customFormat="1" ht="12.75" customHeight="1" x14ac:dyDescent="0.2">
      <c r="A21" s="453" t="s">
        <v>573</v>
      </c>
      <c r="B21" s="453"/>
      <c r="C21" s="453"/>
      <c r="D21" s="453"/>
      <c r="E21" s="453"/>
      <c r="F21" s="453"/>
      <c r="G21" s="453"/>
      <c r="BX21" s="248">
        <f>C21</f>
        <v>0</v>
      </c>
      <c r="IU21" s="23"/>
    </row>
    <row r="22" spans="1:255" customFormat="1" ht="13.5" thickBot="1" x14ac:dyDescent="0.25">
      <c r="A22" s="429" t="s">
        <v>575</v>
      </c>
      <c r="B22" s="430"/>
      <c r="C22" s="430"/>
      <c r="D22" s="430"/>
      <c r="E22" s="430"/>
      <c r="F22" s="430"/>
      <c r="G22" s="430"/>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customFormat="1" ht="45" x14ac:dyDescent="0.2">
      <c r="A23" s="52">
        <v>1</v>
      </c>
      <c r="B23" s="60" t="s">
        <v>574</v>
      </c>
      <c r="C23" s="53" t="s">
        <v>576</v>
      </c>
      <c r="D23" s="54" t="s">
        <v>571</v>
      </c>
      <c r="E23" s="357">
        <v>2.46E-2</v>
      </c>
      <c r="F23" s="246"/>
      <c r="G23" s="59"/>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customFormat="1" ht="13.5" thickBot="1" x14ac:dyDescent="0.25">
      <c r="A24" s="429" t="s">
        <v>577</v>
      </c>
      <c r="B24" s="430"/>
      <c r="C24" s="430"/>
      <c r="D24" s="430"/>
      <c r="E24" s="430"/>
      <c r="F24" s="430"/>
      <c r="G24" s="430"/>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customFormat="1" ht="45" x14ac:dyDescent="0.2">
      <c r="A25" s="52">
        <v>2</v>
      </c>
      <c r="B25" s="60" t="s">
        <v>574</v>
      </c>
      <c r="C25" s="53" t="s">
        <v>578</v>
      </c>
      <c r="D25" s="54" t="s">
        <v>571</v>
      </c>
      <c r="E25" s="55">
        <v>2.169</v>
      </c>
      <c r="F25" s="246"/>
      <c r="G25" s="59"/>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customFormat="1" ht="13.5" thickBot="1" x14ac:dyDescent="0.25">
      <c r="A26" s="429" t="s">
        <v>579</v>
      </c>
      <c r="B26" s="430"/>
      <c r="C26" s="430"/>
      <c r="D26" s="430"/>
      <c r="E26" s="430"/>
      <c r="F26" s="430"/>
      <c r="G26" s="430"/>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customFormat="1" ht="24" x14ac:dyDescent="0.2">
      <c r="A27" s="52">
        <v>1</v>
      </c>
      <c r="B27" s="60" t="s">
        <v>580</v>
      </c>
      <c r="C27" s="53" t="s">
        <v>663</v>
      </c>
      <c r="D27" s="54" t="s">
        <v>581</v>
      </c>
      <c r="E27" s="55">
        <v>0.22950000000000001</v>
      </c>
      <c r="F27" s="246"/>
      <c r="G27" s="59"/>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customFormat="1" ht="45" x14ac:dyDescent="0.2">
      <c r="A28" s="101">
        <v>2</v>
      </c>
      <c r="B28" s="109" t="s">
        <v>569</v>
      </c>
      <c r="C28" s="102" t="s">
        <v>570</v>
      </c>
      <c r="D28" s="103" t="s">
        <v>571</v>
      </c>
      <c r="E28" s="104">
        <v>0.85</v>
      </c>
      <c r="F28" s="247"/>
      <c r="G28" s="108"/>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s="312" customFormat="1" ht="13.5" thickBot="1" x14ac:dyDescent="0.25">
      <c r="A29" s="429" t="s">
        <v>662</v>
      </c>
      <c r="B29" s="430"/>
      <c r="C29" s="430"/>
      <c r="D29" s="430"/>
      <c r="E29" s="430"/>
      <c r="F29" s="430"/>
      <c r="G29" s="430"/>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customFormat="1" ht="45" x14ac:dyDescent="0.2">
      <c r="A30" s="101">
        <v>1</v>
      </c>
      <c r="B30" s="60" t="s">
        <v>574</v>
      </c>
      <c r="C30" s="53" t="s">
        <v>578</v>
      </c>
      <c r="D30" s="54" t="s">
        <v>571</v>
      </c>
      <c r="E30" s="55">
        <v>0.1</v>
      </c>
      <c r="F30" s="247"/>
      <c r="G30" s="108"/>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s="233" customFormat="1" x14ac:dyDescent="0.2">
      <c r="A31" s="101"/>
      <c r="B31" s="109"/>
      <c r="C31" s="243" t="s">
        <v>572</v>
      </c>
      <c r="D31" s="103"/>
      <c r="E31" s="104"/>
      <c r="F31" s="105"/>
      <c r="G31" s="302">
        <v>59132.4</v>
      </c>
      <c r="H31" s="310"/>
    </row>
    <row r="32" spans="1:255" s="233" customFormat="1" ht="18" customHeight="1" x14ac:dyDescent="0.2">
      <c r="A32" s="449" t="s">
        <v>668</v>
      </c>
      <c r="B32" s="449"/>
      <c r="C32" s="449"/>
      <c r="D32" s="449"/>
      <c r="E32" s="449"/>
      <c r="F32" s="449"/>
      <c r="G32" s="450"/>
      <c r="H32" s="310"/>
    </row>
    <row r="33" spans="1:255" customFormat="1" ht="13.5" thickBot="1" x14ac:dyDescent="0.25">
      <c r="A33" s="429" t="s">
        <v>582</v>
      </c>
      <c r="B33" s="430"/>
      <c r="C33" s="430"/>
      <c r="D33" s="430"/>
      <c r="E33" s="430"/>
      <c r="F33" s="430"/>
      <c r="G33" s="430"/>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customFormat="1" ht="48" x14ac:dyDescent="0.2">
      <c r="A34" s="52">
        <v>1</v>
      </c>
      <c r="B34" s="60" t="s">
        <v>583</v>
      </c>
      <c r="C34" s="53" t="s">
        <v>584</v>
      </c>
      <c r="D34" s="54" t="s">
        <v>585</v>
      </c>
      <c r="E34" s="55">
        <v>1.222</v>
      </c>
      <c r="F34" s="246"/>
      <c r="G34" s="59"/>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row>
    <row r="35" spans="1:255" customFormat="1" ht="22.5" x14ac:dyDescent="0.2">
      <c r="A35" s="101">
        <v>2</v>
      </c>
      <c r="B35" s="109" t="s">
        <v>485</v>
      </c>
      <c r="C35" s="102" t="s">
        <v>586</v>
      </c>
      <c r="D35" s="103" t="s">
        <v>425</v>
      </c>
      <c r="E35" s="104">
        <v>3.4</v>
      </c>
      <c r="F35" s="247"/>
      <c r="G35" s="108"/>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customFormat="1" ht="22.5" x14ac:dyDescent="0.2">
      <c r="A36" s="101">
        <v>3</v>
      </c>
      <c r="B36" s="109" t="s">
        <v>587</v>
      </c>
      <c r="C36" s="102" t="s">
        <v>588</v>
      </c>
      <c r="D36" s="103" t="s">
        <v>589</v>
      </c>
      <c r="E36" s="104">
        <v>0.128</v>
      </c>
      <c r="F36" s="247"/>
      <c r="G36" s="108"/>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customFormat="1" ht="13.5" thickBot="1" x14ac:dyDescent="0.25">
      <c r="A37" s="429" t="s">
        <v>590</v>
      </c>
      <c r="B37" s="430"/>
      <c r="C37" s="430"/>
      <c r="D37" s="430"/>
      <c r="E37" s="430"/>
      <c r="F37" s="430"/>
      <c r="G37" s="430"/>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customFormat="1" ht="33.75" x14ac:dyDescent="0.2">
      <c r="A38" s="52">
        <v>4</v>
      </c>
      <c r="B38" s="60" t="s">
        <v>591</v>
      </c>
      <c r="C38" s="53" t="s">
        <v>669</v>
      </c>
      <c r="D38" s="54" t="s">
        <v>592</v>
      </c>
      <c r="E38" s="55">
        <f>0.3924/3</f>
        <v>0.1308</v>
      </c>
      <c r="F38" s="246"/>
      <c r="G38" s="59"/>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customFormat="1" ht="56.25" x14ac:dyDescent="0.2">
      <c r="A39" s="101">
        <v>5</v>
      </c>
      <c r="B39" s="109" t="s">
        <v>593</v>
      </c>
      <c r="C39" s="102" t="s">
        <v>594</v>
      </c>
      <c r="D39" s="103" t="s">
        <v>595</v>
      </c>
      <c r="E39" s="337">
        <f>0.746/3</f>
        <v>0.24866666666666667</v>
      </c>
      <c r="F39" s="247"/>
      <c r="G39" s="108"/>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customFormat="1" ht="13.5" thickBot="1" x14ac:dyDescent="0.25">
      <c r="A40" s="429" t="s">
        <v>596</v>
      </c>
      <c r="B40" s="430"/>
      <c r="C40" s="430"/>
      <c r="D40" s="430"/>
      <c r="E40" s="430"/>
      <c r="F40" s="430"/>
      <c r="G40" s="430"/>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customFormat="1" ht="48" x14ac:dyDescent="0.2">
      <c r="A41" s="52">
        <v>6</v>
      </c>
      <c r="B41" s="60" t="s">
        <v>583</v>
      </c>
      <c r="C41" s="53" t="s">
        <v>670</v>
      </c>
      <c r="D41" s="54" t="s">
        <v>585</v>
      </c>
      <c r="E41" s="55">
        <v>2.6779999999999999</v>
      </c>
      <c r="F41" s="246"/>
      <c r="G41" s="59"/>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customFormat="1" ht="22.5" x14ac:dyDescent="0.2">
      <c r="A42" s="101">
        <v>7</v>
      </c>
      <c r="B42" s="109" t="s">
        <v>485</v>
      </c>
      <c r="C42" s="102" t="s">
        <v>586</v>
      </c>
      <c r="D42" s="103" t="s">
        <v>425</v>
      </c>
      <c r="E42" s="104">
        <f>685/100</f>
        <v>6.85</v>
      </c>
      <c r="F42" s="247"/>
      <c r="G42" s="108"/>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customFormat="1" ht="22.5" x14ac:dyDescent="0.2">
      <c r="A43" s="101">
        <v>8</v>
      </c>
      <c r="B43" s="109" t="s">
        <v>587</v>
      </c>
      <c r="C43" s="102" t="s">
        <v>597</v>
      </c>
      <c r="D43" s="103" t="s">
        <v>589</v>
      </c>
      <c r="E43" s="104">
        <v>1.4800000000000001E-2</v>
      </c>
      <c r="F43" s="247"/>
      <c r="G43" s="108"/>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s="233" customFormat="1" x14ac:dyDescent="0.2">
      <c r="A44" s="101"/>
      <c r="B44" s="109"/>
      <c r="C44" s="243" t="s">
        <v>572</v>
      </c>
      <c r="D44" s="103"/>
      <c r="E44" s="104"/>
      <c r="F44" s="105"/>
      <c r="G44" s="302">
        <v>301327.2</v>
      </c>
      <c r="H44" s="310"/>
    </row>
    <row r="45" spans="1:255" s="233" customFormat="1" ht="18" customHeight="1" x14ac:dyDescent="0.2">
      <c r="A45" s="449" t="s">
        <v>599</v>
      </c>
      <c r="B45" s="449"/>
      <c r="C45" s="449"/>
      <c r="D45" s="449"/>
      <c r="E45" s="449"/>
      <c r="F45" s="449"/>
      <c r="G45" s="450"/>
      <c r="H45" s="310"/>
    </row>
    <row r="46" spans="1:255" customFormat="1" ht="13.5" thickBot="1" x14ac:dyDescent="0.25">
      <c r="A46" s="429" t="s">
        <v>600</v>
      </c>
      <c r="B46" s="430"/>
      <c r="C46" s="430"/>
      <c r="D46" s="430"/>
      <c r="E46" s="430"/>
      <c r="F46" s="430"/>
      <c r="G46" s="430"/>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s="312" customFormat="1" ht="24" x14ac:dyDescent="0.2">
      <c r="A47" s="52">
        <v>1</v>
      </c>
      <c r="B47" s="60" t="s">
        <v>671</v>
      </c>
      <c r="C47" s="53" t="s">
        <v>672</v>
      </c>
      <c r="D47" s="54" t="s">
        <v>435</v>
      </c>
      <c r="E47" s="55">
        <v>32</v>
      </c>
      <c r="F47" s="246"/>
      <c r="G47" s="59"/>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s="312" customFormat="1" ht="24" x14ac:dyDescent="0.2">
      <c r="A48" s="101">
        <v>2</v>
      </c>
      <c r="B48" s="109" t="s">
        <v>671</v>
      </c>
      <c r="C48" s="102" t="s">
        <v>673</v>
      </c>
      <c r="D48" s="103" t="s">
        <v>435</v>
      </c>
      <c r="E48" s="104">
        <v>48</v>
      </c>
      <c r="F48" s="247"/>
      <c r="G48" s="108"/>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s="312" customFormat="1" ht="24" x14ac:dyDescent="0.2">
      <c r="A49" s="101">
        <v>3</v>
      </c>
      <c r="B49" s="109" t="s">
        <v>674</v>
      </c>
      <c r="C49" s="102" t="s">
        <v>675</v>
      </c>
      <c r="D49" s="103" t="s">
        <v>435</v>
      </c>
      <c r="E49" s="104">
        <v>64</v>
      </c>
      <c r="F49" s="247"/>
      <c r="G49" s="108"/>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s="312" customFormat="1" ht="24" x14ac:dyDescent="0.2">
      <c r="A50" s="101">
        <v>4</v>
      </c>
      <c r="B50" s="109" t="s">
        <v>674</v>
      </c>
      <c r="C50" s="102" t="s">
        <v>676</v>
      </c>
      <c r="D50" s="103" t="s">
        <v>435</v>
      </c>
      <c r="E50" s="104">
        <v>1</v>
      </c>
      <c r="F50" s="247"/>
      <c r="G50" s="108"/>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s="312" customFormat="1" ht="24" x14ac:dyDescent="0.2">
      <c r="A51" s="101">
        <v>5</v>
      </c>
      <c r="B51" s="109" t="s">
        <v>674</v>
      </c>
      <c r="C51" s="102" t="s">
        <v>675</v>
      </c>
      <c r="D51" s="103" t="s">
        <v>435</v>
      </c>
      <c r="E51" s="104">
        <v>48</v>
      </c>
      <c r="F51" s="247"/>
      <c r="G51" s="108"/>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s="312" customFormat="1" ht="22.5" x14ac:dyDescent="0.2">
      <c r="A52" s="101">
        <v>6</v>
      </c>
      <c r="B52" s="109" t="s">
        <v>677</v>
      </c>
      <c r="C52" s="102" t="s">
        <v>678</v>
      </c>
      <c r="D52" s="103" t="s">
        <v>435</v>
      </c>
      <c r="E52" s="104">
        <v>60</v>
      </c>
      <c r="F52" s="247"/>
      <c r="G52" s="108"/>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312" customFormat="1" ht="22.5" x14ac:dyDescent="0.2">
      <c r="A53" s="101">
        <v>7</v>
      </c>
      <c r="B53" s="109" t="s">
        <v>679</v>
      </c>
      <c r="C53" s="102" t="s">
        <v>680</v>
      </c>
      <c r="D53" s="103" t="s">
        <v>435</v>
      </c>
      <c r="E53" s="104">
        <v>68</v>
      </c>
      <c r="F53" s="247"/>
      <c r="G53" s="108"/>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s="312" customFormat="1" ht="22.5" x14ac:dyDescent="0.2">
      <c r="A54" s="101">
        <v>8</v>
      </c>
      <c r="B54" s="109" t="s">
        <v>677</v>
      </c>
      <c r="C54" s="102" t="s">
        <v>678</v>
      </c>
      <c r="D54" s="103" t="s">
        <v>435</v>
      </c>
      <c r="E54" s="104">
        <v>44</v>
      </c>
      <c r="F54" s="247"/>
      <c r="G54" s="108"/>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312" customFormat="1" ht="22.5" x14ac:dyDescent="0.2">
      <c r="A55" s="101">
        <v>9</v>
      </c>
      <c r="B55" s="109" t="s">
        <v>679</v>
      </c>
      <c r="C55" s="102" t="s">
        <v>680</v>
      </c>
      <c r="D55" s="103" t="s">
        <v>435</v>
      </c>
      <c r="E55" s="104">
        <v>52</v>
      </c>
      <c r="F55" s="247"/>
      <c r="G55" s="108"/>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312" customFormat="1" ht="24" x14ac:dyDescent="0.2">
      <c r="A56" s="101">
        <v>10</v>
      </c>
      <c r="B56" s="109" t="s">
        <v>681</v>
      </c>
      <c r="C56" s="102" t="s">
        <v>682</v>
      </c>
      <c r="D56" s="103" t="s">
        <v>683</v>
      </c>
      <c r="E56" s="104">
        <v>0.81</v>
      </c>
      <c r="F56" s="247"/>
      <c r="G56" s="108"/>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312" customFormat="1" ht="22.5" x14ac:dyDescent="0.2">
      <c r="A57" s="101">
        <v>11</v>
      </c>
      <c r="B57" s="109" t="s">
        <v>681</v>
      </c>
      <c r="C57" s="102" t="s">
        <v>684</v>
      </c>
      <c r="D57" s="103" t="s">
        <v>683</v>
      </c>
      <c r="E57" s="104">
        <v>3.37</v>
      </c>
      <c r="F57" s="247"/>
      <c r="G57" s="108"/>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s="233" customFormat="1" x14ac:dyDescent="0.2">
      <c r="A58" s="101"/>
      <c r="B58" s="109"/>
      <c r="C58" s="243" t="s">
        <v>572</v>
      </c>
      <c r="D58" s="103"/>
      <c r="E58" s="104"/>
      <c r="F58" s="105"/>
      <c r="G58" s="302">
        <v>881317.2</v>
      </c>
      <c r="H58" s="310"/>
    </row>
    <row r="59" spans="1:255" s="233" customFormat="1" ht="17.25" thickBot="1" x14ac:dyDescent="0.25">
      <c r="A59" s="451" t="s">
        <v>685</v>
      </c>
      <c r="B59" s="451"/>
      <c r="C59" s="451"/>
      <c r="D59" s="451"/>
      <c r="E59" s="451"/>
      <c r="F59" s="451"/>
      <c r="G59" s="452"/>
      <c r="H59" s="310"/>
    </row>
    <row r="60" spans="1:255" s="312" customFormat="1" ht="24" x14ac:dyDescent="0.2">
      <c r="A60" s="52">
        <v>1</v>
      </c>
      <c r="B60" s="60" t="s">
        <v>686</v>
      </c>
      <c r="C60" s="53" t="s">
        <v>687</v>
      </c>
      <c r="D60" s="54" t="s">
        <v>425</v>
      </c>
      <c r="E60" s="55">
        <v>40.020000000000003</v>
      </c>
      <c r="F60" s="246"/>
      <c r="G60" s="59"/>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s="312" customFormat="1" ht="22.5" x14ac:dyDescent="0.2">
      <c r="A61" s="101">
        <v>2</v>
      </c>
      <c r="B61" s="109" t="s">
        <v>688</v>
      </c>
      <c r="C61" s="102" t="s">
        <v>689</v>
      </c>
      <c r="D61" s="103" t="s">
        <v>425</v>
      </c>
      <c r="E61" s="104">
        <v>7.51</v>
      </c>
      <c r="F61" s="247"/>
      <c r="G61" s="108"/>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s="312" customFormat="1" ht="22.5" x14ac:dyDescent="0.2">
      <c r="A62" s="101">
        <v>3</v>
      </c>
      <c r="B62" s="109" t="s">
        <v>688</v>
      </c>
      <c r="C62" s="102" t="s">
        <v>690</v>
      </c>
      <c r="D62" s="103" t="s">
        <v>425</v>
      </c>
      <c r="E62" s="337">
        <v>7.2830000000000004</v>
      </c>
      <c r="F62" s="247"/>
      <c r="G62" s="108"/>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s="312" customFormat="1" ht="24" x14ac:dyDescent="0.2">
      <c r="A63" s="101">
        <v>4</v>
      </c>
      <c r="B63" s="109" t="s">
        <v>691</v>
      </c>
      <c r="C63" s="102" t="s">
        <v>692</v>
      </c>
      <c r="D63" s="103" t="s">
        <v>693</v>
      </c>
      <c r="E63" s="104">
        <f>6.03/3</f>
        <v>2.0100000000000002</v>
      </c>
      <c r="F63" s="247"/>
      <c r="G63" s="108"/>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customFormat="1" ht="13.5" thickBot="1" x14ac:dyDescent="0.25">
      <c r="A64" s="442" t="s">
        <v>601</v>
      </c>
      <c r="B64" s="430"/>
      <c r="C64" s="430"/>
      <c r="D64" s="430"/>
      <c r="E64" s="430"/>
      <c r="F64" s="430"/>
      <c r="G64" s="443"/>
      <c r="H64" s="311"/>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s="312" customFormat="1" ht="22.5" x14ac:dyDescent="0.2">
      <c r="A65" s="52">
        <v>1</v>
      </c>
      <c r="B65" s="60" t="s">
        <v>694</v>
      </c>
      <c r="C65" s="53" t="s">
        <v>695</v>
      </c>
      <c r="D65" s="54" t="s">
        <v>696</v>
      </c>
      <c r="E65" s="55">
        <v>0.49199999999999999</v>
      </c>
      <c r="F65" s="246"/>
      <c r="G65" s="59"/>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s="312" customFormat="1" ht="24" x14ac:dyDescent="0.2">
      <c r="A66" s="101">
        <v>2</v>
      </c>
      <c r="B66" s="109" t="s">
        <v>697</v>
      </c>
      <c r="C66" s="102" t="s">
        <v>698</v>
      </c>
      <c r="D66" s="103" t="s">
        <v>696</v>
      </c>
      <c r="E66" s="104">
        <v>0.49199999999999999</v>
      </c>
      <c r="F66" s="247"/>
      <c r="G66" s="108"/>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s="312" customFormat="1" ht="24" x14ac:dyDescent="0.2">
      <c r="A67" s="101">
        <v>3</v>
      </c>
      <c r="B67" s="109" t="s">
        <v>699</v>
      </c>
      <c r="C67" s="102" t="s">
        <v>700</v>
      </c>
      <c r="D67" s="103" t="s">
        <v>427</v>
      </c>
      <c r="E67" s="104">
        <v>2.456</v>
      </c>
      <c r="F67" s="247"/>
      <c r="G67" s="108"/>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312" customFormat="1" ht="24" x14ac:dyDescent="0.2">
      <c r="A68" s="101">
        <v>4</v>
      </c>
      <c r="B68" s="109" t="s">
        <v>701</v>
      </c>
      <c r="C68" s="102" t="s">
        <v>702</v>
      </c>
      <c r="D68" s="103" t="s">
        <v>598</v>
      </c>
      <c r="E68" s="104">
        <v>-2.456</v>
      </c>
      <c r="F68" s="247"/>
      <c r="G68" s="108"/>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s="312" customFormat="1" ht="22.5" x14ac:dyDescent="0.2">
      <c r="A69" s="101">
        <v>5</v>
      </c>
      <c r="B69" s="109" t="s">
        <v>703</v>
      </c>
      <c r="C69" s="102" t="s">
        <v>704</v>
      </c>
      <c r="D69" s="103" t="s">
        <v>427</v>
      </c>
      <c r="E69" s="104">
        <v>2.456</v>
      </c>
      <c r="F69" s="247"/>
      <c r="G69" s="108"/>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customFormat="1" ht="13.5" thickBot="1" x14ac:dyDescent="0.25">
      <c r="A70" s="442" t="s">
        <v>602</v>
      </c>
      <c r="B70" s="430"/>
      <c r="C70" s="430"/>
      <c r="D70" s="430"/>
      <c r="E70" s="430"/>
      <c r="F70" s="430"/>
      <c r="G70" s="443"/>
      <c r="H70" s="311"/>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s="312" customFormat="1" ht="24" x14ac:dyDescent="0.2">
      <c r="A71" s="52">
        <v>1</v>
      </c>
      <c r="B71" s="60" t="s">
        <v>701</v>
      </c>
      <c r="C71" s="53" t="s">
        <v>702</v>
      </c>
      <c r="D71" s="54" t="s">
        <v>598</v>
      </c>
      <c r="E71" s="55">
        <v>0.24199999999999999</v>
      </c>
      <c r="F71" s="246"/>
      <c r="G71" s="59"/>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s="312" customFormat="1" ht="22.5" x14ac:dyDescent="0.2">
      <c r="A72" s="101">
        <v>2</v>
      </c>
      <c r="B72" s="109" t="s">
        <v>705</v>
      </c>
      <c r="C72" s="102" t="s">
        <v>706</v>
      </c>
      <c r="D72" s="103" t="s">
        <v>707</v>
      </c>
      <c r="E72" s="104">
        <v>0.23599999999999999</v>
      </c>
      <c r="F72" s="247"/>
      <c r="G72" s="108"/>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s="312" customFormat="1" ht="24" x14ac:dyDescent="0.2">
      <c r="A73" s="101">
        <v>3</v>
      </c>
      <c r="B73" s="109" t="s">
        <v>708</v>
      </c>
      <c r="C73" s="102" t="s">
        <v>709</v>
      </c>
      <c r="D73" s="103" t="s">
        <v>707</v>
      </c>
      <c r="E73" s="104">
        <v>0.23599999999999999</v>
      </c>
      <c r="F73" s="247"/>
      <c r="G73" s="108"/>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s="312" customFormat="1" ht="22.5" x14ac:dyDescent="0.2">
      <c r="A74" s="101">
        <v>4</v>
      </c>
      <c r="B74" s="109" t="s">
        <v>710</v>
      </c>
      <c r="C74" s="102" t="s">
        <v>711</v>
      </c>
      <c r="D74" s="103" t="s">
        <v>707</v>
      </c>
      <c r="E74" s="104">
        <v>0.23599999999999999</v>
      </c>
      <c r="F74" s="247"/>
      <c r="G74" s="108"/>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312" customFormat="1" ht="24" x14ac:dyDescent="0.2">
      <c r="A75" s="101">
        <v>5</v>
      </c>
      <c r="B75" s="109" t="s">
        <v>712</v>
      </c>
      <c r="C75" s="102" t="s">
        <v>713</v>
      </c>
      <c r="D75" s="103" t="s">
        <v>707</v>
      </c>
      <c r="E75" s="104">
        <v>0.23599999999999999</v>
      </c>
      <c r="F75" s="247"/>
      <c r="G75" s="108"/>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s="312" customFormat="1" ht="36" x14ac:dyDescent="0.2">
      <c r="A76" s="101">
        <v>6</v>
      </c>
      <c r="B76" s="109" t="s">
        <v>714</v>
      </c>
      <c r="C76" s="102" t="s">
        <v>715</v>
      </c>
      <c r="D76" s="103" t="s">
        <v>696</v>
      </c>
      <c r="E76" s="104">
        <v>0.25600000000000001</v>
      </c>
      <c r="F76" s="247"/>
      <c r="G76" s="108"/>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s="312" customFormat="1" ht="45.75" customHeight="1" x14ac:dyDescent="0.2">
      <c r="A77" s="101">
        <v>7</v>
      </c>
      <c r="B77" s="109" t="s">
        <v>716</v>
      </c>
      <c r="C77" s="102" t="s">
        <v>717</v>
      </c>
      <c r="D77" s="103" t="s">
        <v>427</v>
      </c>
      <c r="E77" s="104">
        <v>0.23599999999999999</v>
      </c>
      <c r="F77" s="247"/>
      <c r="G77" s="108"/>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s="312" customFormat="1" ht="20.25" customHeight="1" thickBot="1" x14ac:dyDescent="0.25">
      <c r="A78" s="338"/>
      <c r="B78" s="338"/>
      <c r="C78" s="428" t="s">
        <v>718</v>
      </c>
      <c r="D78" s="428"/>
      <c r="E78" s="428"/>
      <c r="F78" s="428"/>
      <c r="G78" s="428"/>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s="312" customFormat="1" ht="24" x14ac:dyDescent="0.2">
      <c r="A79" s="52">
        <v>1</v>
      </c>
      <c r="B79" s="60" t="s">
        <v>701</v>
      </c>
      <c r="C79" s="53" t="s">
        <v>702</v>
      </c>
      <c r="D79" s="54" t="s">
        <v>598</v>
      </c>
      <c r="E79" s="55">
        <v>0.22800000000000001</v>
      </c>
      <c r="F79" s="246"/>
      <c r="G79" s="5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s="312" customFormat="1" ht="22.5" x14ac:dyDescent="0.2">
      <c r="A80" s="101">
        <v>2</v>
      </c>
      <c r="B80" s="109" t="s">
        <v>710</v>
      </c>
      <c r="C80" s="102" t="s">
        <v>719</v>
      </c>
      <c r="D80" s="103" t="s">
        <v>707</v>
      </c>
      <c r="E80" s="104">
        <v>0.224</v>
      </c>
      <c r="F80" s="247"/>
      <c r="G80" s="108"/>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s="312" customFormat="1" ht="36" x14ac:dyDescent="0.2">
      <c r="A81" s="101">
        <v>3</v>
      </c>
      <c r="B81" s="109" t="s">
        <v>712</v>
      </c>
      <c r="C81" s="102" t="s">
        <v>720</v>
      </c>
      <c r="D81" s="103" t="s">
        <v>707</v>
      </c>
      <c r="E81" s="104">
        <v>0.224</v>
      </c>
      <c r="F81" s="247"/>
      <c r="G81" s="108"/>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s="312" customFormat="1" ht="48" x14ac:dyDescent="0.2">
      <c r="A82" s="101">
        <v>4</v>
      </c>
      <c r="B82" s="109" t="s">
        <v>721</v>
      </c>
      <c r="C82" s="102" t="s">
        <v>722</v>
      </c>
      <c r="D82" s="103" t="s">
        <v>427</v>
      </c>
      <c r="E82" s="104">
        <v>0.224</v>
      </c>
      <c r="F82" s="247"/>
      <c r="G82" s="108"/>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customFormat="1" ht="13.5" thickBot="1" x14ac:dyDescent="0.25">
      <c r="A83" s="429" t="s">
        <v>603</v>
      </c>
      <c r="B83" s="430"/>
      <c r="C83" s="430"/>
      <c r="D83" s="430"/>
      <c r="E83" s="430"/>
      <c r="F83" s="430"/>
      <c r="G83" s="431"/>
      <c r="H83" s="311"/>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s="312" customFormat="1" ht="24" x14ac:dyDescent="0.2">
      <c r="A84" s="52">
        <v>1</v>
      </c>
      <c r="B84" s="60" t="s">
        <v>701</v>
      </c>
      <c r="C84" s="53" t="s">
        <v>702</v>
      </c>
      <c r="D84" s="54" t="s">
        <v>598</v>
      </c>
      <c r="E84" s="55">
        <v>0.214</v>
      </c>
      <c r="F84" s="246"/>
      <c r="G84" s="59"/>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s="312" customFormat="1" ht="22.5" x14ac:dyDescent="0.2">
      <c r="A85" s="101">
        <v>2</v>
      </c>
      <c r="B85" s="109" t="s">
        <v>710</v>
      </c>
      <c r="C85" s="102" t="s">
        <v>723</v>
      </c>
      <c r="D85" s="103" t="s">
        <v>707</v>
      </c>
      <c r="E85" s="104">
        <v>0.20599999999999999</v>
      </c>
      <c r="F85" s="247"/>
      <c r="G85" s="108"/>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s="312" customFormat="1" ht="36" x14ac:dyDescent="0.2">
      <c r="A86" s="101">
        <v>3</v>
      </c>
      <c r="B86" s="109" t="s">
        <v>712</v>
      </c>
      <c r="C86" s="102" t="s">
        <v>724</v>
      </c>
      <c r="D86" s="103" t="s">
        <v>707</v>
      </c>
      <c r="E86" s="104">
        <v>0.20599999999999999</v>
      </c>
      <c r="F86" s="247"/>
      <c r="G86" s="108"/>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s="312" customFormat="1" ht="48" x14ac:dyDescent="0.2">
      <c r="A87" s="101">
        <v>4</v>
      </c>
      <c r="B87" s="109" t="s">
        <v>721</v>
      </c>
      <c r="C87" s="102" t="s">
        <v>722</v>
      </c>
      <c r="D87" s="103" t="s">
        <v>427</v>
      </c>
      <c r="E87" s="104">
        <v>0.20599999999999999</v>
      </c>
      <c r="F87" s="247"/>
      <c r="G87" s="108"/>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customFormat="1" ht="13.5" thickBot="1" x14ac:dyDescent="0.25">
      <c r="A88" s="429" t="s">
        <v>604</v>
      </c>
      <c r="B88" s="430"/>
      <c r="C88" s="430"/>
      <c r="D88" s="430"/>
      <c r="E88" s="430"/>
      <c r="F88" s="430"/>
      <c r="G88" s="431"/>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s="312" customFormat="1" ht="48" x14ac:dyDescent="0.2">
      <c r="A89" s="52">
        <v>1</v>
      </c>
      <c r="B89" s="60" t="s">
        <v>721</v>
      </c>
      <c r="C89" s="53" t="s">
        <v>722</v>
      </c>
      <c r="D89" s="54" t="s">
        <v>427</v>
      </c>
      <c r="E89" s="55">
        <v>0.05</v>
      </c>
      <c r="F89" s="246"/>
      <c r="G89" s="59"/>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customFormat="1" ht="13.5" thickBot="1" x14ac:dyDescent="0.25">
      <c r="A90" s="429" t="s">
        <v>725</v>
      </c>
      <c r="B90" s="430"/>
      <c r="C90" s="430"/>
      <c r="D90" s="430"/>
      <c r="E90" s="430"/>
      <c r="F90" s="430"/>
      <c r="G90" s="431"/>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s="312" customFormat="1" ht="36" x14ac:dyDescent="0.2">
      <c r="A91" s="52">
        <v>4</v>
      </c>
      <c r="B91" s="60" t="s">
        <v>714</v>
      </c>
      <c r="C91" s="53" t="s">
        <v>715</v>
      </c>
      <c r="D91" s="54" t="s">
        <v>696</v>
      </c>
      <c r="E91" s="55">
        <v>3.5999999999999997E-2</v>
      </c>
      <c r="F91" s="246"/>
      <c r="G91" s="59"/>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s="312" customFormat="1" ht="48" x14ac:dyDescent="0.2">
      <c r="A92" s="101">
        <v>5</v>
      </c>
      <c r="B92" s="109" t="s">
        <v>716</v>
      </c>
      <c r="C92" s="102" t="s">
        <v>717</v>
      </c>
      <c r="D92" s="103" t="s">
        <v>427</v>
      </c>
      <c r="E92" s="104">
        <v>3.2000000000000001E-2</v>
      </c>
      <c r="F92" s="247"/>
      <c r="G92" s="108"/>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customFormat="1" ht="13.5" thickBot="1" x14ac:dyDescent="0.25">
      <c r="A93" s="429" t="s">
        <v>606</v>
      </c>
      <c r="B93" s="430"/>
      <c r="C93" s="430"/>
      <c r="D93" s="430"/>
      <c r="E93" s="430"/>
      <c r="F93" s="430"/>
      <c r="G93" s="431"/>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s="312" customFormat="1" ht="22.5" x14ac:dyDescent="0.2">
      <c r="A94" s="52">
        <v>1</v>
      </c>
      <c r="B94" s="60" t="s">
        <v>694</v>
      </c>
      <c r="C94" s="53" t="s">
        <v>695</v>
      </c>
      <c r="D94" s="54" t="s">
        <v>696</v>
      </c>
      <c r="E94" s="55">
        <v>7.3449999999999998</v>
      </c>
      <c r="F94" s="246"/>
      <c r="G94" s="59"/>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s="312" customFormat="1" ht="24" x14ac:dyDescent="0.2">
      <c r="A95" s="339">
        <v>2</v>
      </c>
      <c r="B95" s="340" t="s">
        <v>697</v>
      </c>
      <c r="C95" s="341" t="s">
        <v>698</v>
      </c>
      <c r="D95" s="342" t="s">
        <v>696</v>
      </c>
      <c r="E95" s="104">
        <v>7.3449999999999998</v>
      </c>
      <c r="F95" s="344"/>
      <c r="G95" s="345"/>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s="312" customFormat="1" ht="22.5" x14ac:dyDescent="0.2">
      <c r="A96" s="101">
        <v>3</v>
      </c>
      <c r="B96" s="109" t="s">
        <v>703</v>
      </c>
      <c r="C96" s="102" t="s">
        <v>704</v>
      </c>
      <c r="D96" s="103" t="s">
        <v>427</v>
      </c>
      <c r="E96" s="104">
        <v>36.734999999999999</v>
      </c>
      <c r="F96" s="247"/>
      <c r="G96" s="108"/>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customFormat="1" ht="13.5" thickBot="1" x14ac:dyDescent="0.25">
      <c r="A97" s="429" t="s">
        <v>607</v>
      </c>
      <c r="B97" s="430"/>
      <c r="C97" s="430"/>
      <c r="D97" s="430"/>
      <c r="E97" s="430"/>
      <c r="F97" s="430"/>
      <c r="G97" s="431"/>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s="312" customFormat="1" ht="36" x14ac:dyDescent="0.2">
      <c r="A98" s="52">
        <v>1</v>
      </c>
      <c r="B98" s="60" t="s">
        <v>714</v>
      </c>
      <c r="C98" s="53" t="s">
        <v>715</v>
      </c>
      <c r="D98" s="54" t="s">
        <v>696</v>
      </c>
      <c r="E98" s="55">
        <v>3.8239999999999998</v>
      </c>
      <c r="F98" s="246"/>
      <c r="G98" s="59"/>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s="312" customFormat="1" ht="48" x14ac:dyDescent="0.2">
      <c r="A99" s="101">
        <v>2</v>
      </c>
      <c r="B99" s="109" t="s">
        <v>716</v>
      </c>
      <c r="C99" s="102" t="s">
        <v>717</v>
      </c>
      <c r="D99" s="103" t="s">
        <v>427</v>
      </c>
      <c r="E99" s="104">
        <v>3.54</v>
      </c>
      <c r="F99" s="247"/>
      <c r="G99" s="108"/>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customFormat="1" ht="13.5" thickBot="1" x14ac:dyDescent="0.25">
      <c r="A100" s="429" t="s">
        <v>726</v>
      </c>
      <c r="B100" s="430"/>
      <c r="C100" s="430"/>
      <c r="D100" s="430"/>
      <c r="E100" s="430"/>
      <c r="F100" s="430"/>
      <c r="G100" s="431"/>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s="312" customFormat="1" ht="48" x14ac:dyDescent="0.2">
      <c r="A101" s="52">
        <v>1</v>
      </c>
      <c r="B101" s="60" t="s">
        <v>716</v>
      </c>
      <c r="C101" s="53" t="s">
        <v>717</v>
      </c>
      <c r="D101" s="54" t="s">
        <v>427</v>
      </c>
      <c r="E101" s="55">
        <v>5.5529999999999999</v>
      </c>
      <c r="F101" s="246"/>
      <c r="G101" s="358"/>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s="312" customFormat="1" ht="12.75" customHeight="1" thickBot="1" x14ac:dyDescent="0.25">
      <c r="A102" s="437" t="s">
        <v>853</v>
      </c>
      <c r="B102" s="438"/>
      <c r="C102" s="438"/>
      <c r="D102" s="438"/>
      <c r="E102" s="438"/>
      <c r="F102" s="438"/>
      <c r="G102" s="439"/>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s="312" customFormat="1" ht="45" x14ac:dyDescent="0.2">
      <c r="A103" s="339">
        <v>3</v>
      </c>
      <c r="B103" s="340" t="s">
        <v>854</v>
      </c>
      <c r="C103" s="341" t="s">
        <v>855</v>
      </c>
      <c r="D103" s="342" t="s">
        <v>571</v>
      </c>
      <c r="E103" s="343">
        <v>7.1499999999999994E-2</v>
      </c>
      <c r="F103" s="344"/>
      <c r="G103" s="359"/>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s="312" customFormat="1" ht="13.5" thickBot="1" x14ac:dyDescent="0.25">
      <c r="A104" s="437" t="s">
        <v>856</v>
      </c>
      <c r="B104" s="438"/>
      <c r="C104" s="438"/>
      <c r="D104" s="438"/>
      <c r="E104" s="438"/>
      <c r="F104" s="438"/>
      <c r="G104" s="439"/>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s="312" customFormat="1" ht="48" x14ac:dyDescent="0.2">
      <c r="A105" s="52">
        <v>13</v>
      </c>
      <c r="B105" s="60" t="s">
        <v>716</v>
      </c>
      <c r="C105" s="53" t="s">
        <v>717</v>
      </c>
      <c r="D105" s="54" t="s">
        <v>427</v>
      </c>
      <c r="E105" s="55">
        <v>0.59799999999999998</v>
      </c>
      <c r="F105" s="344"/>
      <c r="G105" s="106"/>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s="312" customFormat="1" ht="13.5" thickBot="1" x14ac:dyDescent="0.25">
      <c r="A106" s="437" t="s">
        <v>857</v>
      </c>
      <c r="B106" s="438"/>
      <c r="C106" s="438"/>
      <c r="D106" s="438"/>
      <c r="E106" s="438"/>
      <c r="F106" s="438"/>
      <c r="G106" s="439"/>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s="312" customFormat="1" ht="48" x14ac:dyDescent="0.2">
      <c r="A107" s="52">
        <v>14</v>
      </c>
      <c r="B107" s="60" t="s">
        <v>716</v>
      </c>
      <c r="C107" s="53" t="s">
        <v>717</v>
      </c>
      <c r="D107" s="54" t="s">
        <v>427</v>
      </c>
      <c r="E107" s="55">
        <v>0.02</v>
      </c>
      <c r="F107" s="344"/>
      <c r="G107" s="106"/>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s="312" customFormat="1" ht="22.5" x14ac:dyDescent="0.2">
      <c r="A108" s="101">
        <v>15</v>
      </c>
      <c r="B108" s="109" t="s">
        <v>688</v>
      </c>
      <c r="C108" s="102" t="s">
        <v>858</v>
      </c>
      <c r="D108" s="103" t="s">
        <v>425</v>
      </c>
      <c r="E108" s="104">
        <v>0.46</v>
      </c>
      <c r="F108" s="344"/>
      <c r="G108" s="106"/>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s="312" customFormat="1" ht="13.5" thickBot="1" x14ac:dyDescent="0.25">
      <c r="A109" s="437" t="s">
        <v>859</v>
      </c>
      <c r="B109" s="438"/>
      <c r="C109" s="438"/>
      <c r="D109" s="438"/>
      <c r="E109" s="438"/>
      <c r="F109" s="438"/>
      <c r="G109" s="439"/>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s="312" customFormat="1" ht="48" x14ac:dyDescent="0.2">
      <c r="A110" s="52">
        <v>17</v>
      </c>
      <c r="B110" s="60" t="s">
        <v>716</v>
      </c>
      <c r="C110" s="53" t="s">
        <v>717</v>
      </c>
      <c r="D110" s="54" t="s">
        <v>427</v>
      </c>
      <c r="E110" s="55">
        <v>0.1113</v>
      </c>
      <c r="F110" s="344"/>
      <c r="G110" s="106"/>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s="312" customFormat="1" ht="13.5" thickBot="1" x14ac:dyDescent="0.25">
      <c r="A111" s="437" t="s">
        <v>860</v>
      </c>
      <c r="B111" s="438"/>
      <c r="C111" s="438"/>
      <c r="D111" s="438"/>
      <c r="E111" s="438"/>
      <c r="F111" s="438"/>
      <c r="G111" s="439"/>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s="312" customFormat="1" ht="48" x14ac:dyDescent="0.2">
      <c r="A112" s="52">
        <v>15</v>
      </c>
      <c r="B112" s="60" t="s">
        <v>716</v>
      </c>
      <c r="C112" s="53" t="s">
        <v>717</v>
      </c>
      <c r="D112" s="54" t="s">
        <v>427</v>
      </c>
      <c r="E112" s="55">
        <v>2.1700000000000001E-2</v>
      </c>
      <c r="F112" s="344"/>
      <c r="G112" s="106"/>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s="233" customFormat="1" x14ac:dyDescent="0.2">
      <c r="A113" s="101"/>
      <c r="B113" s="109"/>
      <c r="C113" s="243" t="s">
        <v>572</v>
      </c>
      <c r="D113" s="103"/>
      <c r="E113" s="104"/>
      <c r="F113" s="105"/>
      <c r="G113" s="302">
        <v>3405730.8</v>
      </c>
      <c r="H113" s="310"/>
    </row>
    <row r="114" spans="1:255" x14ac:dyDescent="0.3">
      <c r="A114" s="433" t="s">
        <v>846</v>
      </c>
      <c r="B114" s="433"/>
      <c r="C114" s="433"/>
      <c r="D114" s="433"/>
      <c r="E114" s="433"/>
      <c r="F114" s="433"/>
      <c r="G114" s="434"/>
    </row>
    <row r="115" spans="1:255" customFormat="1" ht="12.75" customHeight="1" thickBot="1" x14ac:dyDescent="0.25">
      <c r="A115" s="435" t="s">
        <v>727</v>
      </c>
      <c r="B115" s="435"/>
      <c r="C115" s="435"/>
      <c r="D115" s="435"/>
      <c r="E115" s="435"/>
      <c r="F115" s="435"/>
      <c r="G115" s="436"/>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312" customFormat="1" ht="56.25" x14ac:dyDescent="0.2">
      <c r="A116" s="52">
        <v>1</v>
      </c>
      <c r="B116" s="60" t="s">
        <v>728</v>
      </c>
      <c r="C116" s="53" t="s">
        <v>729</v>
      </c>
      <c r="D116" s="54" t="s">
        <v>595</v>
      </c>
      <c r="E116" s="55">
        <v>2.06</v>
      </c>
      <c r="F116" s="246"/>
      <c r="G116" s="59"/>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s="312" customFormat="1" ht="56.25" x14ac:dyDescent="0.2">
      <c r="A117" s="101">
        <v>2</v>
      </c>
      <c r="B117" s="109" t="s">
        <v>730</v>
      </c>
      <c r="C117" s="102" t="s">
        <v>731</v>
      </c>
      <c r="D117" s="103" t="s">
        <v>595</v>
      </c>
      <c r="E117" s="104">
        <v>5.44</v>
      </c>
      <c r="F117" s="247"/>
      <c r="G117" s="108"/>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312" customFormat="1" ht="45" x14ac:dyDescent="0.2">
      <c r="A118" s="101">
        <v>5</v>
      </c>
      <c r="B118" s="109" t="s">
        <v>732</v>
      </c>
      <c r="C118" s="102" t="s">
        <v>733</v>
      </c>
      <c r="D118" s="103" t="s">
        <v>608</v>
      </c>
      <c r="E118" s="104">
        <v>0.57599999999999996</v>
      </c>
      <c r="F118" s="247"/>
      <c r="G118" s="108"/>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customFormat="1" ht="12.75" customHeight="1" thickBot="1" x14ac:dyDescent="0.25">
      <c r="A119" s="435" t="s">
        <v>611</v>
      </c>
      <c r="B119" s="435"/>
      <c r="C119" s="435"/>
      <c r="D119" s="435"/>
      <c r="E119" s="435"/>
      <c r="F119" s="435"/>
      <c r="G119" s="436"/>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312" customFormat="1" ht="24" x14ac:dyDescent="0.2">
      <c r="A120" s="52">
        <v>6</v>
      </c>
      <c r="B120" s="60" t="s">
        <v>734</v>
      </c>
      <c r="C120" s="53" t="s">
        <v>735</v>
      </c>
      <c r="D120" s="54" t="s">
        <v>427</v>
      </c>
      <c r="E120" s="55">
        <v>8.1430000000000007</v>
      </c>
      <c r="F120" s="246"/>
      <c r="G120" s="59"/>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312" customFormat="1" ht="24" x14ac:dyDescent="0.2">
      <c r="A121" s="101">
        <v>7</v>
      </c>
      <c r="B121" s="109" t="s">
        <v>694</v>
      </c>
      <c r="C121" s="102" t="s">
        <v>736</v>
      </c>
      <c r="D121" s="103" t="s">
        <v>696</v>
      </c>
      <c r="E121" s="104">
        <v>21.69</v>
      </c>
      <c r="F121" s="247"/>
      <c r="G121" s="108"/>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s="312" customFormat="1" ht="24" x14ac:dyDescent="0.2">
      <c r="A122" s="101">
        <v>8</v>
      </c>
      <c r="B122" s="109" t="s">
        <v>737</v>
      </c>
      <c r="C122" s="102" t="s">
        <v>738</v>
      </c>
      <c r="D122" s="103" t="s">
        <v>696</v>
      </c>
      <c r="E122" s="104">
        <v>8.1430000000000007</v>
      </c>
      <c r="F122" s="247"/>
      <c r="G122" s="108"/>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312" customFormat="1" ht="24" x14ac:dyDescent="0.2">
      <c r="A123" s="101">
        <v>9</v>
      </c>
      <c r="B123" s="109" t="s">
        <v>739</v>
      </c>
      <c r="C123" s="102" t="s">
        <v>740</v>
      </c>
      <c r="D123" s="103" t="s">
        <v>696</v>
      </c>
      <c r="E123" s="104">
        <v>8.1430000000000007</v>
      </c>
      <c r="F123" s="247"/>
      <c r="G123" s="108"/>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312" customFormat="1" ht="24" x14ac:dyDescent="0.2">
      <c r="A124" s="101">
        <v>10</v>
      </c>
      <c r="B124" s="109" t="s">
        <v>741</v>
      </c>
      <c r="C124" s="102" t="s">
        <v>742</v>
      </c>
      <c r="D124" s="103" t="s">
        <v>696</v>
      </c>
      <c r="E124" s="104">
        <v>22.677</v>
      </c>
      <c r="F124" s="247"/>
      <c r="G124" s="108"/>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312" customFormat="1" ht="24" x14ac:dyDescent="0.2">
      <c r="A125" s="101">
        <v>11</v>
      </c>
      <c r="B125" s="109" t="s">
        <v>743</v>
      </c>
      <c r="C125" s="102" t="s">
        <v>744</v>
      </c>
      <c r="D125" s="103" t="s">
        <v>696</v>
      </c>
      <c r="E125" s="104">
        <v>22.677</v>
      </c>
      <c r="F125" s="247"/>
      <c r="G125" s="108"/>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312" customFormat="1" ht="24" x14ac:dyDescent="0.2">
      <c r="A126" s="101">
        <v>12</v>
      </c>
      <c r="B126" s="109" t="s">
        <v>745</v>
      </c>
      <c r="C126" s="102" t="s">
        <v>746</v>
      </c>
      <c r="D126" s="103" t="s">
        <v>696</v>
      </c>
      <c r="E126" s="104">
        <v>21.364000000000001</v>
      </c>
      <c r="F126" s="247"/>
      <c r="G126" s="108"/>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s="312" customFormat="1" ht="24" x14ac:dyDescent="0.2">
      <c r="A127" s="101">
        <v>13</v>
      </c>
      <c r="B127" s="109" t="s">
        <v>743</v>
      </c>
      <c r="C127" s="102" t="s">
        <v>747</v>
      </c>
      <c r="D127" s="103" t="s">
        <v>696</v>
      </c>
      <c r="E127" s="104">
        <v>2.68</v>
      </c>
      <c r="F127" s="247"/>
      <c r="G127" s="108"/>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s="312" customFormat="1" ht="24" x14ac:dyDescent="0.2">
      <c r="A128" s="101">
        <v>14</v>
      </c>
      <c r="B128" s="109" t="s">
        <v>741</v>
      </c>
      <c r="C128" s="102" t="s">
        <v>748</v>
      </c>
      <c r="D128" s="103" t="s">
        <v>696</v>
      </c>
      <c r="E128" s="104">
        <v>0.57599999999999996</v>
      </c>
      <c r="F128" s="247"/>
      <c r="G128" s="108"/>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312" customFormat="1" ht="24" x14ac:dyDescent="0.2">
      <c r="A129" s="101">
        <v>15</v>
      </c>
      <c r="B129" s="109" t="s">
        <v>743</v>
      </c>
      <c r="C129" s="102" t="s">
        <v>749</v>
      </c>
      <c r="D129" s="103" t="s">
        <v>696</v>
      </c>
      <c r="E129" s="104">
        <v>0.57599999999999996</v>
      </c>
      <c r="F129" s="247"/>
      <c r="G129" s="108"/>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312" customFormat="1" ht="24" x14ac:dyDescent="0.2">
      <c r="A130" s="101">
        <v>16</v>
      </c>
      <c r="B130" s="109" t="s">
        <v>745</v>
      </c>
      <c r="C130" s="102" t="s">
        <v>750</v>
      </c>
      <c r="D130" s="103" t="s">
        <v>696</v>
      </c>
      <c r="E130" s="104">
        <v>0.57599999999999996</v>
      </c>
      <c r="F130" s="247"/>
      <c r="G130" s="108"/>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312" customFormat="1" ht="36" x14ac:dyDescent="0.2">
      <c r="A131" s="101">
        <v>17</v>
      </c>
      <c r="B131" s="109" t="s">
        <v>751</v>
      </c>
      <c r="C131" s="102" t="s">
        <v>752</v>
      </c>
      <c r="D131" s="103" t="s">
        <v>696</v>
      </c>
      <c r="E131" s="104">
        <v>8.2639999999999993</v>
      </c>
      <c r="F131" s="247"/>
      <c r="G131" s="108"/>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312" customFormat="1" ht="22.5" x14ac:dyDescent="0.2">
      <c r="A132" s="101">
        <v>18</v>
      </c>
      <c r="B132" s="109" t="s">
        <v>694</v>
      </c>
      <c r="C132" s="102" t="s">
        <v>753</v>
      </c>
      <c r="D132" s="103" t="s">
        <v>696</v>
      </c>
      <c r="E132" s="104">
        <v>25.977</v>
      </c>
      <c r="F132" s="247"/>
      <c r="G132" s="108"/>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312" customFormat="1" ht="22.5" x14ac:dyDescent="0.2">
      <c r="A133" s="101">
        <v>19</v>
      </c>
      <c r="B133" s="109" t="s">
        <v>694</v>
      </c>
      <c r="C133" s="102" t="s">
        <v>754</v>
      </c>
      <c r="D133" s="103" t="s">
        <v>696</v>
      </c>
      <c r="E133" s="104">
        <v>0.57599999999999996</v>
      </c>
      <c r="F133" s="247"/>
      <c r="G133" s="108"/>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312" customFormat="1" ht="36" x14ac:dyDescent="0.2">
      <c r="A134" s="101">
        <v>20</v>
      </c>
      <c r="B134" s="109" t="s">
        <v>755</v>
      </c>
      <c r="C134" s="102" t="s">
        <v>756</v>
      </c>
      <c r="D134" s="103" t="s">
        <v>696</v>
      </c>
      <c r="E134" s="104">
        <v>8.2639999999999993</v>
      </c>
      <c r="F134" s="247"/>
      <c r="G134" s="108"/>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312" customFormat="1" ht="36" x14ac:dyDescent="0.2">
      <c r="A135" s="101">
        <v>21</v>
      </c>
      <c r="B135" s="109" t="s">
        <v>757</v>
      </c>
      <c r="C135" s="102" t="s">
        <v>758</v>
      </c>
      <c r="D135" s="103" t="s">
        <v>696</v>
      </c>
      <c r="E135" s="104">
        <v>24.831</v>
      </c>
      <c r="F135" s="247"/>
      <c r="G135" s="108"/>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312" customFormat="1" ht="36" x14ac:dyDescent="0.2">
      <c r="A136" s="101">
        <v>22</v>
      </c>
      <c r="B136" s="109" t="s">
        <v>757</v>
      </c>
      <c r="C136" s="102" t="s">
        <v>759</v>
      </c>
      <c r="D136" s="103" t="s">
        <v>696</v>
      </c>
      <c r="E136" s="104">
        <v>0.57599999999999996</v>
      </c>
      <c r="F136" s="247"/>
      <c r="G136" s="108"/>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s="312" customFormat="1" ht="56.25" x14ac:dyDescent="0.2">
      <c r="A137" s="101">
        <v>23</v>
      </c>
      <c r="B137" s="109" t="s">
        <v>760</v>
      </c>
      <c r="C137" s="102" t="s">
        <v>761</v>
      </c>
      <c r="D137" s="103" t="s">
        <v>595</v>
      </c>
      <c r="E137" s="104">
        <v>0.47799999999999998</v>
      </c>
      <c r="F137" s="247"/>
      <c r="G137" s="108"/>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312" customFormat="1" ht="22.5" x14ac:dyDescent="0.2">
      <c r="A138" s="101">
        <v>24</v>
      </c>
      <c r="B138" s="109" t="s">
        <v>609</v>
      </c>
      <c r="C138" s="102" t="s">
        <v>762</v>
      </c>
      <c r="D138" s="103" t="s">
        <v>610</v>
      </c>
      <c r="E138" s="104">
        <v>5.2999999999999999E-2</v>
      </c>
      <c r="F138" s="247"/>
      <c r="G138" s="108"/>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customFormat="1" ht="12.75" customHeight="1" thickBot="1" x14ac:dyDescent="0.25">
      <c r="A139" s="440" t="s">
        <v>612</v>
      </c>
      <c r="B139" s="440"/>
      <c r="C139" s="440"/>
      <c r="D139" s="440"/>
      <c r="E139" s="440"/>
      <c r="F139" s="440"/>
      <c r="G139" s="441"/>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s="312" customFormat="1" ht="45" x14ac:dyDescent="0.2">
      <c r="A140" s="52">
        <v>26</v>
      </c>
      <c r="B140" s="60" t="s">
        <v>763</v>
      </c>
      <c r="C140" s="53" t="s">
        <v>764</v>
      </c>
      <c r="D140" s="54" t="s">
        <v>765</v>
      </c>
      <c r="E140" s="55">
        <v>0.26600000000000001</v>
      </c>
      <c r="F140" s="246"/>
      <c r="G140" s="59"/>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customFormat="1" ht="12.75" customHeight="1" thickBot="1" x14ac:dyDescent="0.25">
      <c r="A141" s="435" t="s">
        <v>613</v>
      </c>
      <c r="B141" s="435"/>
      <c r="C141" s="435"/>
      <c r="D141" s="435"/>
      <c r="E141" s="435"/>
      <c r="F141" s="435"/>
      <c r="G141" s="436"/>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s="312" customFormat="1" ht="48" x14ac:dyDescent="0.2">
      <c r="A142" s="52">
        <v>27</v>
      </c>
      <c r="B142" s="60" t="s">
        <v>766</v>
      </c>
      <c r="C142" s="53" t="s">
        <v>767</v>
      </c>
      <c r="D142" s="54" t="s">
        <v>768</v>
      </c>
      <c r="E142" s="55">
        <v>3.1E-2</v>
      </c>
      <c r="F142" s="246"/>
      <c r="G142" s="59"/>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s="312" customFormat="1" ht="12.75" x14ac:dyDescent="0.2">
      <c r="A143" s="435" t="s">
        <v>769</v>
      </c>
      <c r="B143" s="435"/>
      <c r="C143" s="435"/>
      <c r="D143" s="435"/>
      <c r="E143" s="435"/>
      <c r="F143" s="435"/>
      <c r="G143" s="436"/>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s="312" customFormat="1" ht="24" x14ac:dyDescent="0.2">
      <c r="A144" s="101">
        <v>28</v>
      </c>
      <c r="B144" s="109" t="s">
        <v>770</v>
      </c>
      <c r="C144" s="102" t="s">
        <v>771</v>
      </c>
      <c r="D144" s="103" t="s">
        <v>772</v>
      </c>
      <c r="E144" s="104">
        <v>0.12</v>
      </c>
      <c r="F144" s="247"/>
      <c r="G144" s="108"/>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s="312" customFormat="1" ht="24" x14ac:dyDescent="0.2">
      <c r="A145" s="101">
        <v>29</v>
      </c>
      <c r="B145" s="109" t="s">
        <v>739</v>
      </c>
      <c r="C145" s="102" t="s">
        <v>773</v>
      </c>
      <c r="D145" s="103" t="s">
        <v>696</v>
      </c>
      <c r="E145" s="104">
        <v>0.12</v>
      </c>
      <c r="F145" s="247"/>
      <c r="G145" s="108"/>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customFormat="1" ht="12.75" customHeight="1" thickBot="1" x14ac:dyDescent="0.25">
      <c r="A146" s="435" t="s">
        <v>614</v>
      </c>
      <c r="B146" s="435"/>
      <c r="C146" s="435"/>
      <c r="D146" s="435"/>
      <c r="E146" s="435"/>
      <c r="F146" s="435"/>
      <c r="G146" s="436"/>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s="312" customFormat="1" ht="22.5" x14ac:dyDescent="0.2">
      <c r="A147" s="52">
        <v>30</v>
      </c>
      <c r="B147" s="60" t="s">
        <v>615</v>
      </c>
      <c r="C147" s="53" t="s">
        <v>774</v>
      </c>
      <c r="D147" s="54" t="s">
        <v>616</v>
      </c>
      <c r="E147" s="55">
        <v>1.7</v>
      </c>
      <c r="F147" s="246"/>
      <c r="G147" s="5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312" customFormat="1" ht="33.75" x14ac:dyDescent="0.2">
      <c r="A148" s="101">
        <v>31</v>
      </c>
      <c r="B148" s="109" t="s">
        <v>775</v>
      </c>
      <c r="C148" s="102" t="s">
        <v>776</v>
      </c>
      <c r="D148" s="103" t="s">
        <v>777</v>
      </c>
      <c r="E148" s="104">
        <v>0.03</v>
      </c>
      <c r="F148" s="247"/>
      <c r="G148" s="108"/>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s="312" customFormat="1" ht="12.75" x14ac:dyDescent="0.2">
      <c r="A149" s="435" t="s">
        <v>778</v>
      </c>
      <c r="B149" s="435"/>
      <c r="C149" s="435"/>
      <c r="D149" s="435"/>
      <c r="E149" s="435"/>
      <c r="F149" s="435"/>
      <c r="G149" s="436"/>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s="312" customFormat="1" ht="33.75" x14ac:dyDescent="0.2">
      <c r="A150" s="101">
        <v>32</v>
      </c>
      <c r="B150" s="109" t="s">
        <v>775</v>
      </c>
      <c r="C150" s="102" t="s">
        <v>779</v>
      </c>
      <c r="D150" s="103" t="s">
        <v>777</v>
      </c>
      <c r="E150" s="104">
        <v>6.0000000000000001E-3</v>
      </c>
      <c r="F150" s="247"/>
      <c r="G150" s="108"/>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s="312" customFormat="1" ht="33.75" x14ac:dyDescent="0.2">
      <c r="A151" s="101">
        <v>33</v>
      </c>
      <c r="B151" s="109" t="s">
        <v>775</v>
      </c>
      <c r="C151" s="102" t="s">
        <v>780</v>
      </c>
      <c r="D151" s="103" t="s">
        <v>777</v>
      </c>
      <c r="E151" s="104">
        <v>1.04E-2</v>
      </c>
      <c r="F151" s="247"/>
      <c r="G151" s="108"/>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s="233" customFormat="1" x14ac:dyDescent="0.2">
      <c r="A152" s="101"/>
      <c r="B152" s="109"/>
      <c r="C152" s="243" t="s">
        <v>572</v>
      </c>
      <c r="D152" s="103"/>
      <c r="E152" s="104"/>
      <c r="F152" s="105"/>
      <c r="G152" s="302">
        <v>1816384.8</v>
      </c>
      <c r="H152" s="310"/>
    </row>
    <row r="153" spans="1:255" ht="17.25" thickBot="1" x14ac:dyDescent="0.35">
      <c r="A153" s="433" t="s">
        <v>782</v>
      </c>
      <c r="B153" s="433"/>
      <c r="C153" s="433"/>
      <c r="D153" s="433"/>
      <c r="E153" s="433"/>
      <c r="F153" s="433"/>
      <c r="G153" s="434"/>
    </row>
    <row r="154" spans="1:255" s="312" customFormat="1" ht="13.5" thickBot="1" x14ac:dyDescent="0.25">
      <c r="A154" s="52"/>
      <c r="B154" s="60"/>
      <c r="C154" s="478" t="s">
        <v>781</v>
      </c>
      <c r="D154" s="478"/>
      <c r="E154" s="478"/>
      <c r="F154" s="478"/>
      <c r="G154" s="478"/>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312" customFormat="1" ht="56.25" x14ac:dyDescent="0.2">
      <c r="A155" s="52">
        <v>1</v>
      </c>
      <c r="B155" s="60" t="s">
        <v>728</v>
      </c>
      <c r="C155" s="53" t="s">
        <v>729</v>
      </c>
      <c r="D155" s="54" t="s">
        <v>595</v>
      </c>
      <c r="E155" s="55">
        <v>10.595000000000001</v>
      </c>
      <c r="F155" s="247"/>
      <c r="G155" s="108"/>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312" customFormat="1" ht="56.25" x14ac:dyDescent="0.2">
      <c r="A156" s="101">
        <v>2</v>
      </c>
      <c r="B156" s="109" t="s">
        <v>730</v>
      </c>
      <c r="C156" s="102" t="s">
        <v>731</v>
      </c>
      <c r="D156" s="103" t="s">
        <v>595</v>
      </c>
      <c r="E156" s="104">
        <v>42.347999999999999</v>
      </c>
      <c r="F156" s="247"/>
      <c r="G156" s="108"/>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s="312" customFormat="1" ht="24" x14ac:dyDescent="0.2">
      <c r="A157" s="101">
        <v>3</v>
      </c>
      <c r="B157" s="109" t="s">
        <v>783</v>
      </c>
      <c r="C157" s="102" t="s">
        <v>784</v>
      </c>
      <c r="D157" s="103" t="s">
        <v>785</v>
      </c>
      <c r="E157" s="104">
        <v>0.76600000000000001</v>
      </c>
      <c r="F157" s="247"/>
      <c r="G157" s="108"/>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312" customFormat="1" ht="24" x14ac:dyDescent="0.2">
      <c r="A158" s="101">
        <v>4</v>
      </c>
      <c r="B158" s="109" t="s">
        <v>786</v>
      </c>
      <c r="C158" s="102" t="s">
        <v>787</v>
      </c>
      <c r="D158" s="103" t="s">
        <v>785</v>
      </c>
      <c r="E158" s="104">
        <v>5.0659999999999998</v>
      </c>
      <c r="F158" s="247"/>
      <c r="G158" s="108"/>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customFormat="1" ht="12.75" customHeight="1" thickBot="1" x14ac:dyDescent="0.25">
      <c r="A159" s="435" t="s">
        <v>611</v>
      </c>
      <c r="B159" s="435"/>
      <c r="C159" s="435"/>
      <c r="D159" s="435"/>
      <c r="E159" s="435"/>
      <c r="F159" s="435"/>
      <c r="G159" s="436"/>
      <c r="H159" s="311"/>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312" customFormat="1" ht="24" x14ac:dyDescent="0.2">
      <c r="A160" s="52">
        <v>1</v>
      </c>
      <c r="B160" s="60" t="s">
        <v>734</v>
      </c>
      <c r="C160" s="53" t="s">
        <v>735</v>
      </c>
      <c r="D160" s="54" t="s">
        <v>427</v>
      </c>
      <c r="E160" s="55">
        <v>38.76</v>
      </c>
      <c r="F160" s="246"/>
      <c r="G160" s="5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312" customFormat="1" ht="36" x14ac:dyDescent="0.2">
      <c r="A161" s="101">
        <v>2</v>
      </c>
      <c r="B161" s="109" t="s">
        <v>734</v>
      </c>
      <c r="C161" s="102" t="s">
        <v>788</v>
      </c>
      <c r="D161" s="103" t="s">
        <v>427</v>
      </c>
      <c r="E161" s="104">
        <v>3.7719999999999998</v>
      </c>
      <c r="F161" s="247"/>
      <c r="G161" s="108"/>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s="312" customFormat="1" ht="22.5" x14ac:dyDescent="0.2">
      <c r="A162" s="101">
        <v>3</v>
      </c>
      <c r="B162" s="109" t="s">
        <v>694</v>
      </c>
      <c r="C162" s="102" t="s">
        <v>753</v>
      </c>
      <c r="D162" s="103" t="s">
        <v>696</v>
      </c>
      <c r="E162" s="104">
        <v>97.007000000000005</v>
      </c>
      <c r="F162" s="247"/>
      <c r="G162" s="108"/>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s="312" customFormat="1" ht="24" x14ac:dyDescent="0.2">
      <c r="A163" s="101">
        <v>4</v>
      </c>
      <c r="B163" s="109" t="s">
        <v>694</v>
      </c>
      <c r="C163" s="102" t="s">
        <v>789</v>
      </c>
      <c r="D163" s="103" t="s">
        <v>696</v>
      </c>
      <c r="E163" s="104">
        <v>19.885999999999999</v>
      </c>
      <c r="F163" s="247"/>
      <c r="G163" s="108"/>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312" customFormat="1" ht="24" x14ac:dyDescent="0.2">
      <c r="A164" s="101">
        <v>5</v>
      </c>
      <c r="B164" s="109" t="s">
        <v>737</v>
      </c>
      <c r="C164" s="102" t="s">
        <v>738</v>
      </c>
      <c r="D164" s="103" t="s">
        <v>696</v>
      </c>
      <c r="E164" s="104">
        <v>38.76</v>
      </c>
      <c r="F164" s="247"/>
      <c r="G164" s="108"/>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312" customFormat="1" ht="36" x14ac:dyDescent="0.2">
      <c r="A165" s="101">
        <v>6</v>
      </c>
      <c r="B165" s="109" t="s">
        <v>737</v>
      </c>
      <c r="C165" s="102" t="s">
        <v>790</v>
      </c>
      <c r="D165" s="103" t="s">
        <v>696</v>
      </c>
      <c r="E165" s="104">
        <v>3.7719999999999998</v>
      </c>
      <c r="F165" s="247"/>
      <c r="G165" s="108"/>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312" customFormat="1" ht="24" x14ac:dyDescent="0.2">
      <c r="A166" s="101">
        <v>7</v>
      </c>
      <c r="B166" s="109" t="s">
        <v>791</v>
      </c>
      <c r="C166" s="102" t="s">
        <v>792</v>
      </c>
      <c r="D166" s="103" t="s">
        <v>696</v>
      </c>
      <c r="E166" s="104">
        <v>38.76</v>
      </c>
      <c r="F166" s="247"/>
      <c r="G166" s="108"/>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s="312" customFormat="1" ht="24" x14ac:dyDescent="0.2">
      <c r="A167" s="101">
        <v>8</v>
      </c>
      <c r="B167" s="109" t="s">
        <v>739</v>
      </c>
      <c r="C167" s="102" t="s">
        <v>793</v>
      </c>
      <c r="D167" s="103" t="s">
        <v>696</v>
      </c>
      <c r="E167" s="104">
        <v>3.7719999999999998</v>
      </c>
      <c r="F167" s="247"/>
      <c r="G167" s="108"/>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s="312" customFormat="1" ht="24" x14ac:dyDescent="0.2">
      <c r="A168" s="101">
        <v>9</v>
      </c>
      <c r="B168" s="109" t="s">
        <v>741</v>
      </c>
      <c r="C168" s="102" t="s">
        <v>742</v>
      </c>
      <c r="D168" s="103" t="s">
        <v>696</v>
      </c>
      <c r="E168" s="104">
        <v>97.007000000000005</v>
      </c>
      <c r="F168" s="247"/>
      <c r="G168" s="108"/>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s="312" customFormat="1" ht="36" x14ac:dyDescent="0.2">
      <c r="A169" s="101">
        <v>10</v>
      </c>
      <c r="B169" s="109" t="s">
        <v>741</v>
      </c>
      <c r="C169" s="102" t="s">
        <v>794</v>
      </c>
      <c r="D169" s="103" t="s">
        <v>696</v>
      </c>
      <c r="E169" s="104">
        <v>19.885999999999999</v>
      </c>
      <c r="F169" s="247"/>
      <c r="G169" s="108"/>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s="312" customFormat="1" ht="24" x14ac:dyDescent="0.2">
      <c r="A170" s="101">
        <v>11</v>
      </c>
      <c r="B170" s="109" t="s">
        <v>743</v>
      </c>
      <c r="C170" s="102" t="s">
        <v>744</v>
      </c>
      <c r="D170" s="103" t="s">
        <v>696</v>
      </c>
      <c r="E170" s="104">
        <v>97.007000000000005</v>
      </c>
      <c r="F170" s="247"/>
      <c r="G170" s="10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s="312" customFormat="1" ht="36" x14ac:dyDescent="0.2">
      <c r="A171" s="101">
        <v>12</v>
      </c>
      <c r="B171" s="109" t="s">
        <v>743</v>
      </c>
      <c r="C171" s="102" t="s">
        <v>795</v>
      </c>
      <c r="D171" s="103" t="s">
        <v>696</v>
      </c>
      <c r="E171" s="104">
        <v>19.885999999999999</v>
      </c>
      <c r="F171" s="247"/>
      <c r="G171" s="108"/>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s="312" customFormat="1" ht="24" x14ac:dyDescent="0.2">
      <c r="A172" s="101">
        <v>13</v>
      </c>
      <c r="B172" s="109" t="s">
        <v>745</v>
      </c>
      <c r="C172" s="102" t="s">
        <v>796</v>
      </c>
      <c r="D172" s="103" t="s">
        <v>696</v>
      </c>
      <c r="E172" s="104">
        <v>19.885999999999999</v>
      </c>
      <c r="F172" s="247"/>
      <c r="G172" s="108"/>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s="312" customFormat="1" ht="24" x14ac:dyDescent="0.2">
      <c r="A173" s="101">
        <v>14</v>
      </c>
      <c r="B173" s="109" t="s">
        <v>745</v>
      </c>
      <c r="C173" s="102" t="s">
        <v>797</v>
      </c>
      <c r="D173" s="103" t="s">
        <v>696</v>
      </c>
      <c r="E173" s="104">
        <v>5.6429999999999998</v>
      </c>
      <c r="F173" s="247"/>
      <c r="G173" s="108"/>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s="312" customFormat="1" ht="36" x14ac:dyDescent="0.2">
      <c r="A174" s="101">
        <v>15</v>
      </c>
      <c r="B174" s="109" t="s">
        <v>751</v>
      </c>
      <c r="C174" s="102" t="s">
        <v>752</v>
      </c>
      <c r="D174" s="103" t="s">
        <v>696</v>
      </c>
      <c r="E174" s="104">
        <v>38.76</v>
      </c>
      <c r="F174" s="247"/>
      <c r="G174" s="108"/>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s="312" customFormat="1" ht="48" x14ac:dyDescent="0.2">
      <c r="A175" s="101">
        <v>16</v>
      </c>
      <c r="B175" s="109" t="s">
        <v>751</v>
      </c>
      <c r="C175" s="102" t="s">
        <v>798</v>
      </c>
      <c r="D175" s="103" t="s">
        <v>696</v>
      </c>
      <c r="E175" s="104">
        <v>3.7719999999999998</v>
      </c>
      <c r="F175" s="247"/>
      <c r="G175" s="108"/>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s="312" customFormat="1" ht="24" x14ac:dyDescent="0.2">
      <c r="A176" s="101">
        <v>17</v>
      </c>
      <c r="B176" s="109" t="s">
        <v>694</v>
      </c>
      <c r="C176" s="102" t="s">
        <v>799</v>
      </c>
      <c r="D176" s="103" t="s">
        <v>696</v>
      </c>
      <c r="E176" s="104">
        <v>20.010000000000002</v>
      </c>
      <c r="F176" s="247"/>
      <c r="G176" s="108"/>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s="312" customFormat="1" ht="24" x14ac:dyDescent="0.2">
      <c r="A177" s="101">
        <v>18</v>
      </c>
      <c r="B177" s="109" t="s">
        <v>694</v>
      </c>
      <c r="C177" s="102" t="s">
        <v>800</v>
      </c>
      <c r="D177" s="103" t="s">
        <v>696</v>
      </c>
      <c r="E177" s="104">
        <v>4.6630000000000003</v>
      </c>
      <c r="F177" s="247"/>
      <c r="G177" s="108"/>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s="312" customFormat="1" ht="36" x14ac:dyDescent="0.2">
      <c r="A178" s="101">
        <v>19</v>
      </c>
      <c r="B178" s="109" t="s">
        <v>755</v>
      </c>
      <c r="C178" s="102" t="s">
        <v>756</v>
      </c>
      <c r="D178" s="103" t="s">
        <v>696</v>
      </c>
      <c r="E178" s="104">
        <v>38.76</v>
      </c>
      <c r="F178" s="247"/>
      <c r="G178" s="108"/>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s="312" customFormat="1" ht="48" x14ac:dyDescent="0.2">
      <c r="A179" s="101">
        <v>20</v>
      </c>
      <c r="B179" s="109" t="s">
        <v>755</v>
      </c>
      <c r="C179" s="102" t="s">
        <v>801</v>
      </c>
      <c r="D179" s="103" t="s">
        <v>696</v>
      </c>
      <c r="E179" s="104">
        <v>3.7719999999999998</v>
      </c>
      <c r="F179" s="247"/>
      <c r="G179" s="108"/>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s="312" customFormat="1" ht="48" x14ac:dyDescent="0.2">
      <c r="A180" s="101">
        <v>21</v>
      </c>
      <c r="B180" s="109" t="s">
        <v>757</v>
      </c>
      <c r="C180" s="102" t="s">
        <v>802</v>
      </c>
      <c r="D180" s="103" t="s">
        <v>696</v>
      </c>
      <c r="E180" s="104">
        <v>20.010000000000002</v>
      </c>
      <c r="F180" s="247"/>
      <c r="G180" s="108"/>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s="312" customFormat="1" ht="36" x14ac:dyDescent="0.2">
      <c r="A181" s="101">
        <v>22</v>
      </c>
      <c r="B181" s="109" t="s">
        <v>757</v>
      </c>
      <c r="C181" s="102" t="s">
        <v>803</v>
      </c>
      <c r="D181" s="103" t="s">
        <v>696</v>
      </c>
      <c r="E181" s="104">
        <v>4.6630000000000003</v>
      </c>
      <c r="F181" s="247"/>
      <c r="G181" s="108"/>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customFormat="1" ht="25.5" customHeight="1" thickBot="1" x14ac:dyDescent="0.25">
      <c r="A182" s="440" t="s">
        <v>612</v>
      </c>
      <c r="B182" s="440"/>
      <c r="C182" s="440"/>
      <c r="D182" s="440"/>
      <c r="E182" s="440"/>
      <c r="F182" s="440"/>
      <c r="G182" s="441"/>
      <c r="H182" s="311"/>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s="312" customFormat="1" ht="45" x14ac:dyDescent="0.2">
      <c r="A183" s="52">
        <v>23</v>
      </c>
      <c r="B183" s="60" t="s">
        <v>763</v>
      </c>
      <c r="C183" s="53" t="s">
        <v>764</v>
      </c>
      <c r="D183" s="54" t="s">
        <v>765</v>
      </c>
      <c r="E183" s="55">
        <v>0.51</v>
      </c>
      <c r="F183" s="246"/>
      <c r="G183" s="5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customFormat="1" ht="25.5" customHeight="1" thickBot="1" x14ac:dyDescent="0.25">
      <c r="A184" s="440" t="s">
        <v>617</v>
      </c>
      <c r="B184" s="440"/>
      <c r="C184" s="440"/>
      <c r="D184" s="440"/>
      <c r="E184" s="440"/>
      <c r="F184" s="440"/>
      <c r="G184" s="441"/>
      <c r="H184" s="311"/>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s="312" customFormat="1" ht="22.5" x14ac:dyDescent="0.2">
      <c r="A185" s="52">
        <v>24</v>
      </c>
      <c r="B185" s="60" t="s">
        <v>609</v>
      </c>
      <c r="C185" s="53" t="s">
        <v>804</v>
      </c>
      <c r="D185" s="54" t="s">
        <v>610</v>
      </c>
      <c r="E185" s="55">
        <v>5.1470000000000002</v>
      </c>
      <c r="F185" s="246"/>
      <c r="G185" s="5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customFormat="1" ht="25.5" customHeight="1" thickBot="1" x14ac:dyDescent="0.25">
      <c r="A186" s="453" t="s">
        <v>618</v>
      </c>
      <c r="B186" s="453"/>
      <c r="C186" s="453"/>
      <c r="D186" s="453"/>
      <c r="E186" s="453"/>
      <c r="F186" s="453"/>
      <c r="G186" s="474"/>
      <c r="H186" s="311"/>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s="312" customFormat="1" ht="45" x14ac:dyDescent="0.2">
      <c r="A187" s="52">
        <v>1</v>
      </c>
      <c r="B187" s="60" t="s">
        <v>805</v>
      </c>
      <c r="C187" s="53" t="s">
        <v>806</v>
      </c>
      <c r="D187" s="54" t="s">
        <v>807</v>
      </c>
      <c r="E187" s="55">
        <v>71.22</v>
      </c>
      <c r="F187" s="246"/>
      <c r="G187" s="5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s="312" customFormat="1" ht="45" x14ac:dyDescent="0.2">
      <c r="A188" s="101">
        <v>2</v>
      </c>
      <c r="B188" s="109" t="s">
        <v>805</v>
      </c>
      <c r="C188" s="102" t="s">
        <v>806</v>
      </c>
      <c r="D188" s="103" t="s">
        <v>807</v>
      </c>
      <c r="E188" s="104">
        <v>22.585999999999999</v>
      </c>
      <c r="F188" s="247"/>
      <c r="G188" s="108"/>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s="233" customFormat="1" x14ac:dyDescent="0.2">
      <c r="A189" s="101"/>
      <c r="B189" s="109"/>
      <c r="C189" s="243" t="s">
        <v>572</v>
      </c>
      <c r="D189" s="103"/>
      <c r="E189" s="104"/>
      <c r="F189" s="105"/>
      <c r="G189" s="302">
        <v>8321936.4000000004</v>
      </c>
      <c r="H189" s="310"/>
    </row>
    <row r="190" spans="1:255" x14ac:dyDescent="0.3">
      <c r="A190" s="433" t="s">
        <v>808</v>
      </c>
      <c r="B190" s="433"/>
      <c r="C190" s="433"/>
      <c r="D190" s="433"/>
      <c r="E190" s="433"/>
      <c r="F190" s="433"/>
      <c r="G190" s="434"/>
    </row>
    <row r="191" spans="1:255" s="312" customFormat="1" ht="12.75" x14ac:dyDescent="0.2">
      <c r="A191" s="339"/>
      <c r="B191" s="340"/>
      <c r="C191" s="353" t="s">
        <v>611</v>
      </c>
      <c r="D191" s="342"/>
      <c r="E191" s="343"/>
      <c r="F191" s="344"/>
      <c r="G191" s="345"/>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s="312" customFormat="1" ht="36" x14ac:dyDescent="0.2">
      <c r="A192" s="339">
        <v>8</v>
      </c>
      <c r="B192" s="340" t="s">
        <v>755</v>
      </c>
      <c r="C192" s="341" t="s">
        <v>756</v>
      </c>
      <c r="D192" s="342" t="s">
        <v>696</v>
      </c>
      <c r="E192" s="343">
        <v>0.23</v>
      </c>
      <c r="F192" s="344"/>
      <c r="G192" s="345"/>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s="312" customFormat="1" ht="36" x14ac:dyDescent="0.2">
      <c r="A193" s="339">
        <v>9</v>
      </c>
      <c r="B193" s="340" t="s">
        <v>810</v>
      </c>
      <c r="C193" s="341" t="s">
        <v>811</v>
      </c>
      <c r="D193" s="342" t="s">
        <v>696</v>
      </c>
      <c r="E193" s="343">
        <v>0.14000000000000001</v>
      </c>
      <c r="F193" s="344"/>
      <c r="G193" s="345"/>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312" customFormat="1" ht="45" x14ac:dyDescent="0.2">
      <c r="A194" s="339">
        <v>10</v>
      </c>
      <c r="B194" s="340" t="s">
        <v>812</v>
      </c>
      <c r="C194" s="341" t="s">
        <v>813</v>
      </c>
      <c r="D194" s="342" t="s">
        <v>571</v>
      </c>
      <c r="E194" s="343">
        <v>0.65400000000000003</v>
      </c>
      <c r="F194" s="344"/>
      <c r="G194" s="345"/>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s="312" customFormat="1" ht="45" x14ac:dyDescent="0.2">
      <c r="A195" s="339">
        <v>11</v>
      </c>
      <c r="B195" s="340" t="s">
        <v>814</v>
      </c>
      <c r="C195" s="341" t="s">
        <v>815</v>
      </c>
      <c r="D195" s="342" t="s">
        <v>571</v>
      </c>
      <c r="E195" s="343">
        <v>13.144</v>
      </c>
      <c r="F195" s="344"/>
      <c r="G195" s="345"/>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s="312" customFormat="1" ht="48" x14ac:dyDescent="0.2">
      <c r="A196" s="339">
        <v>12</v>
      </c>
      <c r="B196" s="340" t="s">
        <v>816</v>
      </c>
      <c r="C196" s="341" t="s">
        <v>817</v>
      </c>
      <c r="D196" s="342" t="s">
        <v>696</v>
      </c>
      <c r="E196" s="343">
        <v>0.81599999999999995</v>
      </c>
      <c r="F196" s="344"/>
      <c r="G196" s="345"/>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s="312" customFormat="1" ht="36" x14ac:dyDescent="0.2">
      <c r="A197" s="339">
        <v>13</v>
      </c>
      <c r="B197" s="340" t="s">
        <v>751</v>
      </c>
      <c r="C197" s="341" t="s">
        <v>818</v>
      </c>
      <c r="D197" s="342" t="s">
        <v>696</v>
      </c>
      <c r="E197" s="343">
        <v>9.1999999999999998E-2</v>
      </c>
      <c r="F197" s="344"/>
      <c r="G197" s="345"/>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312" customFormat="1" ht="12.75" x14ac:dyDescent="0.2">
      <c r="A198" s="339"/>
      <c r="B198" s="340"/>
      <c r="C198" s="353" t="s">
        <v>613</v>
      </c>
      <c r="D198" s="342"/>
      <c r="E198" s="343"/>
      <c r="F198" s="344"/>
      <c r="G198" s="345"/>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s="312" customFormat="1" ht="48" x14ac:dyDescent="0.2">
      <c r="A199" s="339">
        <v>1</v>
      </c>
      <c r="B199" s="340" t="s">
        <v>819</v>
      </c>
      <c r="C199" s="341" t="s">
        <v>820</v>
      </c>
      <c r="D199" s="342" t="s">
        <v>768</v>
      </c>
      <c r="E199" s="343">
        <v>0.20300000000000001</v>
      </c>
      <c r="F199" s="344"/>
      <c r="G199" s="345"/>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s="312" customFormat="1" ht="13.5" thickBot="1" x14ac:dyDescent="0.25">
      <c r="A200" s="339"/>
      <c r="B200" s="340"/>
      <c r="C200" s="353" t="s">
        <v>861</v>
      </c>
      <c r="D200" s="342"/>
      <c r="E200" s="343"/>
      <c r="F200" s="344"/>
      <c r="G200" s="345"/>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s="312" customFormat="1" ht="48" x14ac:dyDescent="0.2">
      <c r="A201" s="52">
        <v>2</v>
      </c>
      <c r="B201" s="60" t="s">
        <v>819</v>
      </c>
      <c r="C201" s="53" t="s">
        <v>862</v>
      </c>
      <c r="D201" s="54" t="s">
        <v>768</v>
      </c>
      <c r="E201" s="55">
        <v>0.224</v>
      </c>
      <c r="F201" s="344"/>
      <c r="G201" s="345"/>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s="312" customFormat="1" ht="36" x14ac:dyDescent="0.2">
      <c r="A202" s="101">
        <v>3</v>
      </c>
      <c r="B202" s="109" t="s">
        <v>751</v>
      </c>
      <c r="C202" s="102" t="s">
        <v>863</v>
      </c>
      <c r="D202" s="103" t="s">
        <v>696</v>
      </c>
      <c r="E202" s="104">
        <v>0.314</v>
      </c>
      <c r="F202" s="344"/>
      <c r="G202" s="345"/>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s="312" customFormat="1" ht="36" x14ac:dyDescent="0.2">
      <c r="A203" s="101">
        <v>4</v>
      </c>
      <c r="B203" s="109" t="s">
        <v>757</v>
      </c>
      <c r="C203" s="102" t="s">
        <v>758</v>
      </c>
      <c r="D203" s="103" t="s">
        <v>696</v>
      </c>
      <c r="E203" s="104">
        <v>0.314</v>
      </c>
      <c r="F203" s="344"/>
      <c r="G203" s="345"/>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312" customFormat="1" ht="36" x14ac:dyDescent="0.2">
      <c r="A204" s="101">
        <v>7</v>
      </c>
      <c r="B204" s="109" t="s">
        <v>751</v>
      </c>
      <c r="C204" s="102" t="s">
        <v>863</v>
      </c>
      <c r="D204" s="103" t="s">
        <v>696</v>
      </c>
      <c r="E204" s="104">
        <v>0.224</v>
      </c>
      <c r="F204" s="344"/>
      <c r="G204" s="345"/>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312" customFormat="1" ht="45" x14ac:dyDescent="0.2">
      <c r="A205" s="101">
        <v>8</v>
      </c>
      <c r="B205" s="109" t="s">
        <v>864</v>
      </c>
      <c r="C205" s="102" t="s">
        <v>865</v>
      </c>
      <c r="D205" s="103" t="s">
        <v>571</v>
      </c>
      <c r="E205" s="104">
        <v>0.224</v>
      </c>
      <c r="F205" s="344"/>
      <c r="G205" s="345"/>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row>
    <row r="206" spans="1:255" s="233" customFormat="1" ht="17.25" thickBot="1" x14ac:dyDescent="0.25">
      <c r="A206" s="346"/>
      <c r="B206" s="347"/>
      <c r="C206" s="348" t="s">
        <v>572</v>
      </c>
      <c r="D206" s="349"/>
      <c r="E206" s="350"/>
      <c r="F206" s="351"/>
      <c r="G206" s="352">
        <v>146421.6</v>
      </c>
      <c r="H206" s="310"/>
    </row>
    <row r="207" spans="1:255" ht="17.25" thickBot="1" x14ac:dyDescent="0.35">
      <c r="A207" s="445" t="s">
        <v>664</v>
      </c>
      <c r="B207" s="445"/>
      <c r="C207" s="445"/>
      <c r="D207" s="445"/>
      <c r="E207" s="445"/>
      <c r="F207" s="445"/>
      <c r="G207" s="446"/>
    </row>
    <row r="208" spans="1:255" s="312" customFormat="1" ht="12.75" customHeight="1" x14ac:dyDescent="0.2">
      <c r="A208" s="52"/>
      <c r="B208" s="60"/>
      <c r="C208" s="432" t="s">
        <v>665</v>
      </c>
      <c r="D208" s="432"/>
      <c r="E208" s="432"/>
      <c r="F208" s="432"/>
      <c r="G208" s="432"/>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s="312" customFormat="1" ht="48" x14ac:dyDescent="0.2">
      <c r="A209" s="101">
        <v>19</v>
      </c>
      <c r="B209" s="109" t="s">
        <v>619</v>
      </c>
      <c r="C209" s="102" t="s">
        <v>666</v>
      </c>
      <c r="D209" s="103" t="s">
        <v>605</v>
      </c>
      <c r="E209" s="104">
        <v>6.2770000000000001</v>
      </c>
      <c r="F209" s="247"/>
      <c r="G209" s="108"/>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s="312" customFormat="1" ht="22.5" x14ac:dyDescent="0.2">
      <c r="A210" s="101">
        <v>20</v>
      </c>
      <c r="B210" s="109" t="s">
        <v>620</v>
      </c>
      <c r="C210" s="102" t="s">
        <v>621</v>
      </c>
      <c r="D210" s="103" t="s">
        <v>610</v>
      </c>
      <c r="E210" s="337">
        <v>4.49</v>
      </c>
      <c r="F210" s="247"/>
      <c r="G210" s="108"/>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s="312" customFormat="1" ht="45" x14ac:dyDescent="0.2">
      <c r="A211" s="101">
        <v>21</v>
      </c>
      <c r="B211" s="109" t="s">
        <v>622</v>
      </c>
      <c r="C211" s="102" t="s">
        <v>623</v>
      </c>
      <c r="D211" s="103" t="s">
        <v>608</v>
      </c>
      <c r="E211" s="335">
        <f>0.65/3</f>
        <v>0.21666666666666667</v>
      </c>
      <c r="F211" s="247"/>
      <c r="G211" s="108"/>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s="312" customFormat="1" ht="48" x14ac:dyDescent="0.2">
      <c r="A212" s="101">
        <v>22</v>
      </c>
      <c r="B212" s="109" t="s">
        <v>624</v>
      </c>
      <c r="C212" s="102" t="s">
        <v>667</v>
      </c>
      <c r="D212" s="103" t="s">
        <v>598</v>
      </c>
      <c r="E212" s="337">
        <v>2.0670000000000002</v>
      </c>
      <c r="F212" s="247"/>
      <c r="G212" s="108"/>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s="312" customFormat="1" ht="36" x14ac:dyDescent="0.2">
      <c r="A213" s="101">
        <v>23</v>
      </c>
      <c r="B213" s="109" t="s">
        <v>625</v>
      </c>
      <c r="C213" s="102" t="s">
        <v>626</v>
      </c>
      <c r="D213" s="103" t="s">
        <v>627</v>
      </c>
      <c r="E213" s="335">
        <v>2.4900000000000002</v>
      </c>
      <c r="F213" s="247"/>
      <c r="G213" s="108"/>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s="312" customFormat="1" ht="22.5" x14ac:dyDescent="0.2">
      <c r="A214" s="101">
        <v>24</v>
      </c>
      <c r="B214" s="109" t="s">
        <v>609</v>
      </c>
      <c r="C214" s="102" t="s">
        <v>628</v>
      </c>
      <c r="D214" s="103" t="s">
        <v>610</v>
      </c>
      <c r="E214" s="337">
        <v>13.846</v>
      </c>
      <c r="F214" s="247"/>
      <c r="G214" s="108"/>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312" customFormat="1" ht="24" x14ac:dyDescent="0.2">
      <c r="A215" s="101">
        <v>25</v>
      </c>
      <c r="B215" s="109" t="s">
        <v>609</v>
      </c>
      <c r="C215" s="102" t="s">
        <v>629</v>
      </c>
      <c r="D215" s="103" t="s">
        <v>610</v>
      </c>
      <c r="E215" s="335">
        <v>13.54</v>
      </c>
      <c r="F215" s="247"/>
      <c r="G215" s="108"/>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s="312" customFormat="1" ht="24" x14ac:dyDescent="0.2">
      <c r="A216" s="101">
        <v>26</v>
      </c>
      <c r="B216" s="109" t="s">
        <v>609</v>
      </c>
      <c r="C216" s="102" t="s">
        <v>630</v>
      </c>
      <c r="D216" s="103" t="s">
        <v>610</v>
      </c>
      <c r="E216" s="336">
        <v>0.88480000000000003</v>
      </c>
      <c r="F216" s="247"/>
      <c r="G216" s="108"/>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s="233" customFormat="1" x14ac:dyDescent="0.2">
      <c r="A217" s="101"/>
      <c r="B217" s="109"/>
      <c r="C217" s="243" t="s">
        <v>572</v>
      </c>
      <c r="D217" s="103"/>
      <c r="E217" s="104"/>
      <c r="F217" s="105"/>
      <c r="G217" s="302">
        <v>621862.80000000005</v>
      </c>
      <c r="H217" s="310"/>
    </row>
    <row r="218" spans="1:255" ht="17.25" thickBot="1" x14ac:dyDescent="0.35">
      <c r="A218" s="433" t="s">
        <v>821</v>
      </c>
      <c r="B218" s="433"/>
      <c r="C218" s="433"/>
      <c r="D218" s="433"/>
      <c r="E218" s="433"/>
      <c r="F218" s="433"/>
      <c r="G218" s="434"/>
    </row>
    <row r="219" spans="1:255" s="312" customFormat="1" ht="22.5" x14ac:dyDescent="0.2">
      <c r="A219" s="52">
        <v>1</v>
      </c>
      <c r="B219" s="60" t="s">
        <v>822</v>
      </c>
      <c r="C219" s="53" t="s">
        <v>823</v>
      </c>
      <c r="D219" s="54" t="s">
        <v>824</v>
      </c>
      <c r="E219" s="55">
        <v>18.399999999999999</v>
      </c>
      <c r="F219" s="246"/>
      <c r="G219" s="59"/>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s="233" customFormat="1" x14ac:dyDescent="0.2">
      <c r="A220" s="101"/>
      <c r="B220" s="109"/>
      <c r="C220" s="243" t="s">
        <v>572</v>
      </c>
      <c r="D220" s="103"/>
      <c r="E220" s="104"/>
      <c r="F220" s="105"/>
      <c r="G220" s="302">
        <v>34888.800000000003</v>
      </c>
      <c r="H220" s="310"/>
    </row>
    <row r="221" spans="1:255" ht="17.25" thickBot="1" x14ac:dyDescent="0.35">
      <c r="A221" s="433" t="s">
        <v>827</v>
      </c>
      <c r="B221" s="433"/>
      <c r="C221" s="433"/>
      <c r="D221" s="433"/>
      <c r="E221" s="433"/>
      <c r="F221" s="433"/>
      <c r="G221" s="434"/>
    </row>
    <row r="222" spans="1:255" s="312" customFormat="1" ht="12.75" customHeight="1" x14ac:dyDescent="0.2">
      <c r="A222" s="52"/>
      <c r="B222" s="60"/>
      <c r="C222" s="432" t="s">
        <v>866</v>
      </c>
      <c r="D222" s="432"/>
      <c r="E222" s="432"/>
      <c r="F222" s="432"/>
      <c r="G222" s="432"/>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s="312" customFormat="1" ht="12.75" x14ac:dyDescent="0.2">
      <c r="A223" s="101"/>
      <c r="B223" s="109"/>
      <c r="C223" s="432" t="s">
        <v>828</v>
      </c>
      <c r="D223" s="432"/>
      <c r="E223" s="432"/>
      <c r="F223" s="432"/>
      <c r="G223" s="432"/>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s="312" customFormat="1" ht="24" x14ac:dyDescent="0.2">
      <c r="A224" s="101">
        <v>50</v>
      </c>
      <c r="B224" s="109" t="s">
        <v>829</v>
      </c>
      <c r="C224" s="102" t="s">
        <v>830</v>
      </c>
      <c r="D224" s="103" t="s">
        <v>696</v>
      </c>
      <c r="E224" s="336">
        <v>0.1095</v>
      </c>
      <c r="F224" s="247"/>
      <c r="G224" s="108"/>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s="312" customFormat="1" ht="24" x14ac:dyDescent="0.2">
      <c r="A225" s="101">
        <v>51</v>
      </c>
      <c r="B225" s="109" t="s">
        <v>831</v>
      </c>
      <c r="C225" s="102" t="s">
        <v>832</v>
      </c>
      <c r="D225" s="103" t="s">
        <v>833</v>
      </c>
      <c r="E225" s="337">
        <v>10.95</v>
      </c>
      <c r="F225" s="247"/>
      <c r="G225" s="108"/>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s="312" customFormat="1" ht="24" x14ac:dyDescent="0.2">
      <c r="A226" s="101">
        <v>52</v>
      </c>
      <c r="B226" s="109" t="s">
        <v>834</v>
      </c>
      <c r="C226" s="102" t="s">
        <v>835</v>
      </c>
      <c r="D226" s="103" t="s">
        <v>833</v>
      </c>
      <c r="E226" s="104">
        <v>-10.95</v>
      </c>
      <c r="F226" s="247"/>
      <c r="G226" s="108"/>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s="312" customFormat="1" ht="12.75" x14ac:dyDescent="0.2">
      <c r="A227" s="101"/>
      <c r="B227" s="109"/>
      <c r="C227" s="354" t="s">
        <v>836</v>
      </c>
      <c r="D227" s="103"/>
      <c r="E227" s="336"/>
      <c r="F227" s="247"/>
      <c r="G227" s="108"/>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s="312" customFormat="1" ht="22.5" x14ac:dyDescent="0.2">
      <c r="A228" s="101">
        <v>53</v>
      </c>
      <c r="B228" s="109" t="s">
        <v>710</v>
      </c>
      <c r="C228" s="102" t="s">
        <v>711</v>
      </c>
      <c r="D228" s="103" t="s">
        <v>707</v>
      </c>
      <c r="E228" s="337">
        <v>0.125</v>
      </c>
      <c r="F228" s="247"/>
      <c r="G228" s="108"/>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s="312" customFormat="1" ht="24" x14ac:dyDescent="0.2">
      <c r="A229" s="101">
        <v>54</v>
      </c>
      <c r="B229" s="109" t="s">
        <v>712</v>
      </c>
      <c r="C229" s="102" t="s">
        <v>713</v>
      </c>
      <c r="D229" s="103" t="s">
        <v>707</v>
      </c>
      <c r="E229" s="337">
        <v>0.125</v>
      </c>
      <c r="F229" s="247"/>
      <c r="G229" s="108"/>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s="312" customFormat="1" ht="48" x14ac:dyDescent="0.2">
      <c r="A230" s="101">
        <v>55</v>
      </c>
      <c r="B230" s="109" t="s">
        <v>721</v>
      </c>
      <c r="C230" s="102" t="s">
        <v>722</v>
      </c>
      <c r="D230" s="103" t="s">
        <v>427</v>
      </c>
      <c r="E230" s="337">
        <v>0.125</v>
      </c>
      <c r="F230" s="247"/>
      <c r="G230" s="108"/>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s="312" customFormat="1" ht="13.5" thickBot="1" x14ac:dyDescent="0.25">
      <c r="A231" s="101"/>
      <c r="B231" s="109"/>
      <c r="C231" s="432" t="s">
        <v>837</v>
      </c>
      <c r="D231" s="432"/>
      <c r="E231" s="432"/>
      <c r="F231" s="432"/>
      <c r="G231" s="432"/>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s="312" customFormat="1" ht="36" x14ac:dyDescent="0.2">
      <c r="A232" s="52">
        <v>56</v>
      </c>
      <c r="B232" s="60" t="s">
        <v>838</v>
      </c>
      <c r="C232" s="53" t="s">
        <v>839</v>
      </c>
      <c r="D232" s="54" t="s">
        <v>840</v>
      </c>
      <c r="E232" s="55">
        <v>7.4999999999999997E-2</v>
      </c>
      <c r="F232" s="247"/>
      <c r="G232" s="108"/>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s="312" customFormat="1" ht="45" x14ac:dyDescent="0.2">
      <c r="A233" s="101">
        <v>57</v>
      </c>
      <c r="B233" s="109" t="s">
        <v>841</v>
      </c>
      <c r="C233" s="102" t="s">
        <v>842</v>
      </c>
      <c r="D233" s="103" t="s">
        <v>768</v>
      </c>
      <c r="E233" s="104">
        <v>1.125E-2</v>
      </c>
      <c r="F233" s="247"/>
      <c r="G233" s="108"/>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312" customFormat="1" ht="12.75" x14ac:dyDescent="0.2">
      <c r="A234" s="101"/>
      <c r="B234" s="109"/>
      <c r="C234" s="432" t="s">
        <v>843</v>
      </c>
      <c r="D234" s="432"/>
      <c r="E234" s="432"/>
      <c r="F234" s="432"/>
      <c r="G234" s="432"/>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s="312" customFormat="1" ht="24" x14ac:dyDescent="0.2">
      <c r="A235" s="101">
        <v>60</v>
      </c>
      <c r="B235" s="109" t="s">
        <v>809</v>
      </c>
      <c r="C235" s="102" t="s">
        <v>736</v>
      </c>
      <c r="D235" s="103" t="s">
        <v>427</v>
      </c>
      <c r="E235" s="104">
        <v>7.4999999999999997E-2</v>
      </c>
      <c r="F235" s="247"/>
      <c r="G235" s="108"/>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s="312" customFormat="1" ht="36" x14ac:dyDescent="0.2">
      <c r="A236" s="101">
        <v>61</v>
      </c>
      <c r="B236" s="109" t="s">
        <v>844</v>
      </c>
      <c r="C236" s="102" t="s">
        <v>845</v>
      </c>
      <c r="D236" s="103" t="s">
        <v>696</v>
      </c>
      <c r="E236" s="104">
        <v>0.16600000000000001</v>
      </c>
      <c r="F236" s="247"/>
      <c r="G236" s="108"/>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s="312" customFormat="1" ht="12.75" x14ac:dyDescent="0.2">
      <c r="A237" s="101"/>
      <c r="B237" s="109"/>
      <c r="C237" s="243" t="s">
        <v>572</v>
      </c>
      <c r="D237" s="103"/>
      <c r="E237" s="104"/>
      <c r="F237" s="105"/>
      <c r="G237" s="302">
        <v>50959.199999999997</v>
      </c>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s="312" customFormat="1" ht="12.75" x14ac:dyDescent="0.2">
      <c r="A238" s="433" t="s">
        <v>867</v>
      </c>
      <c r="B238" s="433"/>
      <c r="C238" s="433"/>
      <c r="D238" s="433"/>
      <c r="E238" s="433"/>
      <c r="F238" s="433"/>
      <c r="G238" s="434"/>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s="312" customFormat="1" ht="13.5" thickBot="1" x14ac:dyDescent="0.25">
      <c r="A239" s="101"/>
      <c r="B239" s="109"/>
      <c r="C239" s="432"/>
      <c r="D239" s="432"/>
      <c r="E239" s="432"/>
      <c r="F239" s="432"/>
      <c r="G239" s="432"/>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s="312" customFormat="1" ht="22.5" x14ac:dyDescent="0.2">
      <c r="A240" s="360">
        <v>1</v>
      </c>
      <c r="B240" s="60" t="s">
        <v>694</v>
      </c>
      <c r="C240" s="53" t="s">
        <v>695</v>
      </c>
      <c r="D240" s="54" t="s">
        <v>696</v>
      </c>
      <c r="E240" s="55">
        <f>70.629/3</f>
        <v>23.543000000000003</v>
      </c>
      <c r="F240" s="247"/>
      <c r="G240" s="108"/>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s="312" customFormat="1" ht="22.5" x14ac:dyDescent="0.2">
      <c r="A241" s="361">
        <v>2</v>
      </c>
      <c r="B241" s="109" t="s">
        <v>868</v>
      </c>
      <c r="C241" s="102" t="s">
        <v>869</v>
      </c>
      <c r="D241" s="103" t="s">
        <v>870</v>
      </c>
      <c r="E241" s="104">
        <f>5.91/3</f>
        <v>1.97</v>
      </c>
      <c r="F241" s="247"/>
      <c r="G241" s="108"/>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s="312" customFormat="1" ht="36" x14ac:dyDescent="0.2">
      <c r="A242" s="361">
        <v>11</v>
      </c>
      <c r="B242" s="109" t="s">
        <v>871</v>
      </c>
      <c r="C242" s="102" t="s">
        <v>872</v>
      </c>
      <c r="D242" s="103" t="s">
        <v>696</v>
      </c>
      <c r="E242" s="104">
        <f>12.3/3</f>
        <v>4.1000000000000005</v>
      </c>
      <c r="F242" s="247"/>
      <c r="G242" s="108"/>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s="312" customFormat="1" ht="36" x14ac:dyDescent="0.2">
      <c r="A243" s="361">
        <v>13</v>
      </c>
      <c r="B243" s="109" t="s">
        <v>871</v>
      </c>
      <c r="C243" s="102" t="s">
        <v>872</v>
      </c>
      <c r="D243" s="103" t="s">
        <v>696</v>
      </c>
      <c r="E243" s="104">
        <v>4.21</v>
      </c>
      <c r="F243" s="247"/>
      <c r="G243" s="108"/>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s="312" customFormat="1" ht="36" x14ac:dyDescent="0.2">
      <c r="A244" s="361">
        <v>17</v>
      </c>
      <c r="B244" s="109" t="s">
        <v>871</v>
      </c>
      <c r="C244" s="102" t="s">
        <v>872</v>
      </c>
      <c r="D244" s="103" t="s">
        <v>696</v>
      </c>
      <c r="E244" s="104">
        <v>2.7</v>
      </c>
      <c r="F244" s="247"/>
      <c r="G244" s="108"/>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s="312" customFormat="1" ht="36" x14ac:dyDescent="0.2">
      <c r="A245" s="361">
        <v>21</v>
      </c>
      <c r="B245" s="109" t="s">
        <v>871</v>
      </c>
      <c r="C245" s="102" t="s">
        <v>872</v>
      </c>
      <c r="D245" s="103" t="s">
        <v>696</v>
      </c>
      <c r="E245" s="104">
        <v>1.1579999999999999</v>
      </c>
      <c r="F245" s="247"/>
      <c r="G245" s="108"/>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row>
    <row r="246" spans="1:255" s="233" customFormat="1" x14ac:dyDescent="0.2">
      <c r="A246" s="101"/>
      <c r="B246" s="109"/>
      <c r="C246" s="243" t="s">
        <v>572</v>
      </c>
      <c r="D246" s="103"/>
      <c r="E246" s="104"/>
      <c r="F246" s="105"/>
      <c r="G246" s="302">
        <v>609742.80000000005</v>
      </c>
      <c r="H246" s="310"/>
    </row>
    <row r="247" spans="1:255" ht="17.25" thickBot="1" x14ac:dyDescent="0.35">
      <c r="A247" s="445"/>
      <c r="B247" s="445"/>
      <c r="C247" s="445"/>
      <c r="D247" s="445"/>
      <c r="E247" s="445"/>
      <c r="F247" s="445"/>
      <c r="G247" s="446"/>
    </row>
    <row r="248" spans="1:255" ht="17.25" thickBot="1" x14ac:dyDescent="0.35">
      <c r="A248" s="328"/>
      <c r="B248" s="328"/>
      <c r="C248" s="475" t="s">
        <v>660</v>
      </c>
      <c r="D248" s="476"/>
      <c r="E248" s="476"/>
      <c r="F248" s="476"/>
      <c r="G248" s="327">
        <f>G19+G31+G44+G58+G113+G152+G189+G206+G217+G220+G246+G237</f>
        <v>16349383.200000001</v>
      </c>
    </row>
    <row r="249" spans="1:255" x14ac:dyDescent="0.3">
      <c r="C249" s="326"/>
      <c r="G249" s="303"/>
    </row>
    <row r="250" spans="1:255" x14ac:dyDescent="0.3">
      <c r="A250" s="312"/>
      <c r="B250" s="313" t="s">
        <v>873</v>
      </c>
      <c r="C250" s="312"/>
      <c r="D250" s="312"/>
      <c r="E250" s="312"/>
    </row>
    <row r="251" spans="1:255" ht="42" customHeight="1" x14ac:dyDescent="0.3">
      <c r="A251" s="312"/>
      <c r="B251" s="477" t="s">
        <v>847</v>
      </c>
      <c r="C251" s="477"/>
      <c r="D251" s="477"/>
      <c r="E251" s="477"/>
      <c r="F251" s="477"/>
      <c r="G251" s="477"/>
    </row>
    <row r="252" spans="1:255" x14ac:dyDescent="0.3">
      <c r="A252" s="312"/>
      <c r="B252" s="447" t="s">
        <v>825</v>
      </c>
      <c r="C252" s="447"/>
      <c r="D252" s="447"/>
      <c r="E252" s="314"/>
    </row>
    <row r="253" spans="1:255" x14ac:dyDescent="0.3">
      <c r="A253" s="312"/>
      <c r="B253" s="315" t="s">
        <v>631</v>
      </c>
      <c r="C253" s="315"/>
      <c r="D253" s="315"/>
      <c r="E253" s="314"/>
    </row>
    <row r="254" spans="1:255" x14ac:dyDescent="0.3">
      <c r="B254" s="315" t="s">
        <v>632</v>
      </c>
      <c r="C254" s="316"/>
      <c r="D254" s="316"/>
      <c r="E254" s="317"/>
    </row>
    <row r="255" spans="1:255" x14ac:dyDescent="0.3">
      <c r="B255" s="315" t="s">
        <v>633</v>
      </c>
      <c r="C255" s="316"/>
      <c r="D255" s="316"/>
      <c r="E255" s="317"/>
    </row>
    <row r="256" spans="1:255" x14ac:dyDescent="0.3">
      <c r="B256" s="315" t="s">
        <v>634</v>
      </c>
      <c r="C256" s="316"/>
      <c r="D256" s="316"/>
      <c r="E256" s="317"/>
    </row>
    <row r="257" spans="1:7" ht="30.75" customHeight="1" x14ac:dyDescent="0.3">
      <c r="B257" s="448" t="s">
        <v>635</v>
      </c>
      <c r="C257" s="448"/>
      <c r="D257" s="448"/>
      <c r="E257" s="448"/>
    </row>
    <row r="258" spans="1:7" x14ac:dyDescent="0.3">
      <c r="B258" s="315" t="s">
        <v>636</v>
      </c>
      <c r="C258" s="316"/>
      <c r="D258" s="316"/>
      <c r="E258" s="317"/>
    </row>
    <row r="259" spans="1:7" x14ac:dyDescent="0.3">
      <c r="B259" s="315" t="s">
        <v>637</v>
      </c>
      <c r="C259" s="316"/>
      <c r="D259" s="316"/>
      <c r="E259" s="317"/>
    </row>
    <row r="260" spans="1:7" x14ac:dyDescent="0.3">
      <c r="B260" s="329" t="s">
        <v>657</v>
      </c>
      <c r="C260" s="316"/>
      <c r="D260" s="316"/>
      <c r="E260" s="317"/>
    </row>
    <row r="261" spans="1:7" x14ac:dyDescent="0.3">
      <c r="B261" s="315" t="s">
        <v>638</v>
      </c>
      <c r="C261" s="316"/>
      <c r="D261" s="316"/>
      <c r="E261" s="317"/>
    </row>
    <row r="262" spans="1:7" ht="33" customHeight="1" x14ac:dyDescent="0.3">
      <c r="A262" s="355"/>
      <c r="B262" s="444" t="s">
        <v>848</v>
      </c>
      <c r="C262" s="444"/>
      <c r="D262" s="444"/>
      <c r="E262" s="444"/>
      <c r="F262" s="444"/>
    </row>
    <row r="263" spans="1:7" ht="33" customHeight="1" x14ac:dyDescent="0.3">
      <c r="A263" s="355"/>
      <c r="B263" s="444" t="s">
        <v>849</v>
      </c>
      <c r="C263" s="444"/>
      <c r="D263" s="444"/>
      <c r="E263" s="444"/>
      <c r="F263" s="444"/>
    </row>
    <row r="264" spans="1:7" s="332" customFormat="1" ht="67.5" customHeight="1" x14ac:dyDescent="0.3">
      <c r="A264" s="356"/>
      <c r="B264" s="444" t="s">
        <v>850</v>
      </c>
      <c r="C264" s="444"/>
      <c r="D264" s="444"/>
      <c r="E264" s="444"/>
      <c r="F264" s="444"/>
      <c r="G264" s="444"/>
    </row>
    <row r="265" spans="1:7" x14ac:dyDescent="0.3">
      <c r="B265" s="318" t="s">
        <v>639</v>
      </c>
      <c r="C265" s="316"/>
      <c r="D265" s="316"/>
      <c r="E265" s="317"/>
    </row>
    <row r="266" spans="1:7" x14ac:dyDescent="0.3">
      <c r="B266" s="471" t="s">
        <v>640</v>
      </c>
      <c r="C266" s="471"/>
      <c r="D266" s="471"/>
      <c r="E266" s="471"/>
    </row>
    <row r="267" spans="1:7" ht="24.75" customHeight="1" x14ac:dyDescent="0.3">
      <c r="B267" s="321" t="s">
        <v>641</v>
      </c>
      <c r="C267" s="321"/>
      <c r="D267" s="321"/>
      <c r="E267" s="321"/>
    </row>
    <row r="268" spans="1:7" ht="18.75" customHeight="1" x14ac:dyDescent="0.3">
      <c r="B268" s="321" t="s">
        <v>658</v>
      </c>
      <c r="C268" s="321"/>
      <c r="D268" s="321"/>
      <c r="E268" s="321"/>
    </row>
    <row r="269" spans="1:7" ht="37.5" customHeight="1" x14ac:dyDescent="0.3">
      <c r="B269" s="468" t="s">
        <v>656</v>
      </c>
      <c r="C269" s="468"/>
      <c r="D269" s="468"/>
      <c r="E269" s="468"/>
    </row>
    <row r="270" spans="1:7" x14ac:dyDescent="0.3">
      <c r="B270" s="471" t="s">
        <v>642</v>
      </c>
      <c r="C270" s="473"/>
      <c r="D270" s="319"/>
      <c r="E270" s="319"/>
    </row>
    <row r="271" spans="1:7" ht="50.25" customHeight="1" x14ac:dyDescent="0.3">
      <c r="B271" s="468" t="s">
        <v>643</v>
      </c>
      <c r="C271" s="468"/>
      <c r="D271" s="468"/>
      <c r="E271" s="468"/>
      <c r="F271" s="468"/>
      <c r="G271" s="468"/>
    </row>
    <row r="272" spans="1:7" s="332" customFormat="1" ht="18" customHeight="1" x14ac:dyDescent="0.3">
      <c r="A272" s="330"/>
      <c r="B272" s="333" t="s">
        <v>659</v>
      </c>
      <c r="C272" s="333"/>
      <c r="D272" s="331"/>
      <c r="E272" s="331"/>
      <c r="F272" s="331"/>
      <c r="G272" s="331"/>
    </row>
    <row r="273" spans="2:5" x14ac:dyDescent="0.3">
      <c r="B273" s="472" t="s">
        <v>644</v>
      </c>
      <c r="C273" s="472"/>
      <c r="D273" s="472"/>
      <c r="E273" s="320"/>
    </row>
    <row r="274" spans="2:5" x14ac:dyDescent="0.3">
      <c r="B274" s="321" t="s">
        <v>645</v>
      </c>
      <c r="C274" s="321"/>
      <c r="D274" s="321"/>
      <c r="E274" s="320"/>
    </row>
    <row r="275" spans="2:5" x14ac:dyDescent="0.3">
      <c r="B275" s="322" t="s">
        <v>646</v>
      </c>
      <c r="C275" s="322"/>
      <c r="D275" s="322"/>
      <c r="E275" s="323"/>
    </row>
    <row r="276" spans="2:5" x14ac:dyDescent="0.3">
      <c r="B276" s="322" t="s">
        <v>647</v>
      </c>
      <c r="C276" s="322"/>
      <c r="D276" s="322"/>
      <c r="E276" s="323"/>
    </row>
    <row r="277" spans="2:5" x14ac:dyDescent="0.3">
      <c r="B277" s="322" t="s">
        <v>655</v>
      </c>
      <c r="C277" s="322"/>
      <c r="D277" s="322"/>
      <c r="E277" s="323"/>
    </row>
    <row r="278" spans="2:5" x14ac:dyDescent="0.3">
      <c r="B278" s="322" t="s">
        <v>648</v>
      </c>
      <c r="C278" s="322"/>
      <c r="D278" s="322"/>
      <c r="E278" s="323"/>
    </row>
    <row r="279" spans="2:5" x14ac:dyDescent="0.3">
      <c r="B279" s="322" t="s">
        <v>649</v>
      </c>
      <c r="C279" s="322"/>
      <c r="D279" s="322"/>
      <c r="E279" s="323"/>
    </row>
    <row r="280" spans="2:5" x14ac:dyDescent="0.3">
      <c r="B280" s="322" t="s">
        <v>650</v>
      </c>
      <c r="C280" s="322"/>
      <c r="D280" s="322"/>
      <c r="E280" s="323"/>
    </row>
    <row r="281" spans="2:5" x14ac:dyDescent="0.3">
      <c r="B281" s="322" t="s">
        <v>651</v>
      </c>
      <c r="C281" s="322"/>
      <c r="D281" s="322"/>
      <c r="E281" s="323"/>
    </row>
    <row r="282" spans="2:5" x14ac:dyDescent="0.3">
      <c r="B282" s="322" t="s">
        <v>652</v>
      </c>
      <c r="C282" s="322"/>
      <c r="D282" s="322"/>
      <c r="E282" s="323"/>
    </row>
    <row r="283" spans="2:5" ht="39" customHeight="1" x14ac:dyDescent="0.3">
      <c r="B283" s="468" t="s">
        <v>653</v>
      </c>
      <c r="C283" s="468"/>
      <c r="D283" s="468"/>
      <c r="E283" s="468"/>
    </row>
    <row r="284" spans="2:5" x14ac:dyDescent="0.3">
      <c r="B284" s="471" t="s">
        <v>654</v>
      </c>
      <c r="C284" s="471"/>
      <c r="D284" s="471"/>
      <c r="E284" s="471"/>
    </row>
    <row r="285" spans="2:5" x14ac:dyDescent="0.3">
      <c r="B285" s="469" t="s">
        <v>826</v>
      </c>
      <c r="C285" s="470"/>
      <c r="D285" s="324"/>
      <c r="E285" s="325"/>
    </row>
  </sheetData>
  <mergeCells count="83">
    <mergeCell ref="A159:G159"/>
    <mergeCell ref="A182:G182"/>
    <mergeCell ref="A184:G184"/>
    <mergeCell ref="B266:E266"/>
    <mergeCell ref="C154:G154"/>
    <mergeCell ref="A238:G238"/>
    <mergeCell ref="B269:E269"/>
    <mergeCell ref="A141:G141"/>
    <mergeCell ref="B285:C285"/>
    <mergeCell ref="B284:E284"/>
    <mergeCell ref="B273:D273"/>
    <mergeCell ref="B283:E283"/>
    <mergeCell ref="B271:G271"/>
    <mergeCell ref="A146:G146"/>
    <mergeCell ref="A190:G190"/>
    <mergeCell ref="A207:G207"/>
    <mergeCell ref="B270:C270"/>
    <mergeCell ref="A186:G186"/>
    <mergeCell ref="C248:F248"/>
    <mergeCell ref="B251:G251"/>
    <mergeCell ref="A218:G218"/>
    <mergeCell ref="A149:G149"/>
    <mergeCell ref="E1:G1"/>
    <mergeCell ref="E2:G2"/>
    <mergeCell ref="A6:G6"/>
    <mergeCell ref="F7:G7"/>
    <mergeCell ref="C8:G8"/>
    <mergeCell ref="A9:B9"/>
    <mergeCell ref="C11:G11"/>
    <mergeCell ref="F14:F15"/>
    <mergeCell ref="G14:G15"/>
    <mergeCell ref="A17:G17"/>
    <mergeCell ref="A14:A15"/>
    <mergeCell ref="B14:B15"/>
    <mergeCell ref="C14:C15"/>
    <mergeCell ref="D14:D15"/>
    <mergeCell ref="E14:E15"/>
    <mergeCell ref="A20:G20"/>
    <mergeCell ref="A64:G64"/>
    <mergeCell ref="A59:G59"/>
    <mergeCell ref="A21:G21"/>
    <mergeCell ref="A22:G22"/>
    <mergeCell ref="A24:G24"/>
    <mergeCell ref="A45:G45"/>
    <mergeCell ref="A46:G46"/>
    <mergeCell ref="A37:G37"/>
    <mergeCell ref="A40:G40"/>
    <mergeCell ref="A26:G26"/>
    <mergeCell ref="A32:G32"/>
    <mergeCell ref="A33:G33"/>
    <mergeCell ref="A29:G29"/>
    <mergeCell ref="A70:G70"/>
    <mergeCell ref="B264:G264"/>
    <mergeCell ref="B263:F263"/>
    <mergeCell ref="B262:F262"/>
    <mergeCell ref="A221:G221"/>
    <mergeCell ref="C222:G222"/>
    <mergeCell ref="A247:G247"/>
    <mergeCell ref="C239:G239"/>
    <mergeCell ref="C223:G223"/>
    <mergeCell ref="C231:G231"/>
    <mergeCell ref="C234:G234"/>
    <mergeCell ref="B252:D252"/>
    <mergeCell ref="B257:E257"/>
    <mergeCell ref="A109:G109"/>
    <mergeCell ref="A111:G111"/>
    <mergeCell ref="A119:G119"/>
    <mergeCell ref="C78:G78"/>
    <mergeCell ref="A83:G83"/>
    <mergeCell ref="A88:G88"/>
    <mergeCell ref="C208:G208"/>
    <mergeCell ref="A90:G90"/>
    <mergeCell ref="A93:G93"/>
    <mergeCell ref="A97:G97"/>
    <mergeCell ref="A100:G100"/>
    <mergeCell ref="A114:G114"/>
    <mergeCell ref="A115:G115"/>
    <mergeCell ref="A143:G143"/>
    <mergeCell ref="A102:G102"/>
    <mergeCell ref="A104:G104"/>
    <mergeCell ref="A106:G106"/>
    <mergeCell ref="A139:G139"/>
    <mergeCell ref="A153:G153"/>
  </mergeCells>
  <printOptions horizontalCentered="1"/>
  <pageMargins left="0.19685039370078741" right="0.19685039370078741" top="0.35433070866141736" bottom="0.19685039370078741" header="0.11811023622047245" footer="0.11811023622047245"/>
  <pageSetup paperSize="9" scale="86"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R58"/>
  <sheetViews>
    <sheetView view="pageBreakPreview" topLeftCell="A43" zoomScaleNormal="100" zoomScaleSheetLayoutView="100" workbookViewId="0">
      <selection activeCell="F9" sqref="F1:F1048576"/>
    </sheetView>
  </sheetViews>
  <sheetFormatPr defaultRowHeight="12.75" x14ac:dyDescent="0.2"/>
  <cols>
    <col min="1" max="1" width="6.7109375" style="253" customWidth="1"/>
    <col min="2" max="2" width="10.7109375" style="236" hidden="1" customWidth="1"/>
    <col min="3" max="3" width="50.85546875" style="264" customWidth="1"/>
    <col min="4" max="5" width="8.7109375" style="236" customWidth="1"/>
    <col min="6" max="6" width="14" style="293" hidden="1" customWidth="1"/>
    <col min="7" max="34" width="9.140625" style="282" customWidth="1"/>
    <col min="35" max="182" width="9.140625" style="236" customWidth="1"/>
    <col min="183" max="16384" width="9.140625" style="236"/>
  </cols>
  <sheetData>
    <row r="1" spans="1:181" s="299" customFormat="1" ht="11.25" hidden="1" x14ac:dyDescent="0.2">
      <c r="A1" s="494" t="s">
        <v>211</v>
      </c>
      <c r="B1" s="494"/>
      <c r="C1" s="494"/>
      <c r="D1" s="494"/>
      <c r="E1" s="494"/>
      <c r="F1" s="292"/>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181" hidden="1" x14ac:dyDescent="0.2"/>
    <row r="3" spans="1:181" hidden="1" x14ac:dyDescent="0.2">
      <c r="A3" s="254" t="s">
        <v>218</v>
      </c>
      <c r="B3" s="235"/>
      <c r="C3" s="495"/>
      <c r="D3" s="496"/>
      <c r="E3" s="496"/>
      <c r="FY3" s="237"/>
    </row>
    <row r="4" spans="1:181" hidden="1" x14ac:dyDescent="0.2">
      <c r="A4" s="254" t="s">
        <v>220</v>
      </c>
      <c r="B4" s="235"/>
      <c r="C4" s="497"/>
      <c r="D4" s="498"/>
      <c r="E4" s="498"/>
      <c r="FY4" s="237"/>
    </row>
    <row r="5" spans="1:181" hidden="1" x14ac:dyDescent="0.2">
      <c r="A5" s="254" t="s">
        <v>221</v>
      </c>
      <c r="B5" s="235"/>
      <c r="C5" s="497"/>
      <c r="D5" s="498"/>
      <c r="E5" s="498"/>
      <c r="FY5" s="237"/>
    </row>
    <row r="6" spans="1:181" hidden="1" x14ac:dyDescent="0.2">
      <c r="A6" s="254" t="s">
        <v>222</v>
      </c>
      <c r="B6" s="235"/>
      <c r="C6" s="499"/>
      <c r="D6" s="500"/>
      <c r="E6" s="500"/>
      <c r="FY6" s="237"/>
    </row>
    <row r="7" spans="1:181" hidden="1" x14ac:dyDescent="0.2">
      <c r="A7" s="501"/>
      <c r="B7" s="501"/>
      <c r="C7" s="501"/>
      <c r="D7" s="501"/>
      <c r="E7" s="501"/>
    </row>
    <row r="8" spans="1:181" ht="18.75" hidden="1" x14ac:dyDescent="0.3">
      <c r="A8" s="502" t="s">
        <v>347</v>
      </c>
      <c r="B8" s="502"/>
      <c r="C8" s="502"/>
      <c r="D8" s="502"/>
      <c r="E8" s="502"/>
      <c r="F8" s="294"/>
    </row>
    <row r="9" spans="1:181" ht="27" customHeight="1" x14ac:dyDescent="0.3">
      <c r="A9" s="255"/>
      <c r="B9" s="298"/>
      <c r="C9" s="265"/>
      <c r="D9" s="503" t="s">
        <v>423</v>
      </c>
      <c r="E9" s="503"/>
      <c r="F9" s="295"/>
    </row>
    <row r="10" spans="1:181" ht="18.75" x14ac:dyDescent="0.3">
      <c r="A10" s="255"/>
      <c r="B10" s="298"/>
      <c r="C10" s="265"/>
      <c r="D10" s="298"/>
      <c r="E10" s="298"/>
      <c r="F10" s="295"/>
    </row>
    <row r="11" spans="1:181" x14ac:dyDescent="0.2">
      <c r="A11" s="504" t="s">
        <v>567</v>
      </c>
      <c r="B11" s="504"/>
      <c r="C11" s="504"/>
      <c r="D11" s="504"/>
      <c r="E11" s="504"/>
      <c r="F11" s="295"/>
    </row>
    <row r="12" spans="1:181" x14ac:dyDescent="0.2">
      <c r="A12" s="505"/>
      <c r="B12" s="505"/>
      <c r="C12" s="505"/>
      <c r="D12" s="505"/>
      <c r="E12" s="505"/>
      <c r="F12" s="295"/>
    </row>
    <row r="13" spans="1:181" ht="49.5" customHeight="1" x14ac:dyDescent="0.2">
      <c r="A13" s="256" t="s">
        <v>349</v>
      </c>
      <c r="B13" s="506" t="s">
        <v>477</v>
      </c>
      <c r="C13" s="506"/>
      <c r="D13" s="506"/>
      <c r="E13" s="506"/>
      <c r="F13" s="295"/>
      <c r="FY13" s="237"/>
    </row>
    <row r="14" spans="1:181" ht="24.75" customHeight="1" x14ac:dyDescent="0.25">
      <c r="A14" s="256" t="s">
        <v>224</v>
      </c>
      <c r="B14" s="493"/>
      <c r="C14" s="493"/>
      <c r="D14" s="493"/>
      <c r="E14" s="493"/>
      <c r="F14" s="295"/>
      <c r="FY14" s="237"/>
    </row>
    <row r="15" spans="1:181" hidden="1" x14ac:dyDescent="0.2">
      <c r="A15" s="256" t="s">
        <v>225</v>
      </c>
      <c r="B15" s="481" t="s">
        <v>428</v>
      </c>
      <c r="C15" s="482"/>
      <c r="D15" s="482"/>
      <c r="E15" s="482"/>
      <c r="F15" s="296"/>
      <c r="FY15" s="237"/>
    </row>
    <row r="16" spans="1:181" hidden="1" x14ac:dyDescent="0.2"/>
    <row r="17" spans="1:187" hidden="1" x14ac:dyDescent="0.2">
      <c r="A17" s="256" t="s">
        <v>239</v>
      </c>
    </row>
    <row r="18" spans="1:187" hidden="1" x14ac:dyDescent="0.2">
      <c r="A18" s="256" t="s">
        <v>240</v>
      </c>
    </row>
    <row r="19" spans="1:187" x14ac:dyDescent="0.2">
      <c r="A19" s="257" t="s">
        <v>350</v>
      </c>
      <c r="B19" s="238" t="s">
        <v>352</v>
      </c>
      <c r="C19" s="266" t="s">
        <v>355</v>
      </c>
      <c r="D19" s="238" t="s">
        <v>357</v>
      </c>
      <c r="E19" s="238" t="s">
        <v>360</v>
      </c>
      <c r="F19" s="483" t="s">
        <v>559</v>
      </c>
    </row>
    <row r="20" spans="1:187" x14ac:dyDescent="0.2">
      <c r="A20" s="258" t="s">
        <v>351</v>
      </c>
      <c r="B20" s="239" t="s">
        <v>353</v>
      </c>
      <c r="C20" s="267" t="s">
        <v>356</v>
      </c>
      <c r="D20" s="239" t="s">
        <v>358</v>
      </c>
      <c r="E20" s="239" t="s">
        <v>361</v>
      </c>
      <c r="F20" s="484"/>
    </row>
    <row r="21" spans="1:187" x14ac:dyDescent="0.2">
      <c r="A21" s="258"/>
      <c r="B21" s="239" t="s">
        <v>354</v>
      </c>
      <c r="C21" s="267"/>
      <c r="D21" s="239" t="s">
        <v>359</v>
      </c>
      <c r="E21" s="286"/>
      <c r="F21" s="485"/>
    </row>
    <row r="22" spans="1:187" x14ac:dyDescent="0.2">
      <c r="A22" s="279">
        <v>1</v>
      </c>
      <c r="B22" s="280">
        <v>2</v>
      </c>
      <c r="C22" s="280">
        <v>2</v>
      </c>
      <c r="D22" s="280">
        <v>3</v>
      </c>
      <c r="E22" s="280">
        <v>4</v>
      </c>
    </row>
    <row r="23" spans="1:187" s="245" customFormat="1" ht="12.75" customHeight="1" x14ac:dyDescent="0.2">
      <c r="A23" s="272" t="s">
        <v>486</v>
      </c>
      <c r="B23" s="486" t="s">
        <v>478</v>
      </c>
      <c r="C23" s="487"/>
      <c r="D23" s="487"/>
      <c r="E23" s="487"/>
      <c r="F23" s="301"/>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row>
    <row r="24" spans="1:187" s="42" customFormat="1" ht="12" x14ac:dyDescent="0.2">
      <c r="A24" s="259">
        <v>1</v>
      </c>
      <c r="B24" s="186" t="s">
        <v>487</v>
      </c>
      <c r="C24" s="268" t="s">
        <v>488</v>
      </c>
      <c r="D24" s="186" t="s">
        <v>435</v>
      </c>
      <c r="E24" s="287">
        <v>6</v>
      </c>
      <c r="F24" s="297" t="s">
        <v>558</v>
      </c>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249"/>
      <c r="EA24" s="249"/>
      <c r="EB24" s="249"/>
      <c r="EC24" s="249"/>
      <c r="ED24" s="249"/>
      <c r="EE24" s="249"/>
      <c r="EF24" s="249"/>
      <c r="EG24" s="249"/>
      <c r="EH24" s="249"/>
      <c r="EI24" s="249"/>
      <c r="EJ24" s="249"/>
      <c r="EK24" s="249"/>
      <c r="EL24" s="249"/>
      <c r="EM24" s="249"/>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c r="FS24" s="249"/>
      <c r="FT24" s="249"/>
      <c r="FU24" s="249"/>
      <c r="FV24" s="249"/>
      <c r="FW24" s="249"/>
      <c r="FX24" s="249"/>
      <c r="FY24" s="249"/>
      <c r="FZ24" s="249"/>
      <c r="GA24" s="249"/>
    </row>
    <row r="25" spans="1:187" s="245" customFormat="1" x14ac:dyDescent="0.2">
      <c r="A25" s="272" t="s">
        <v>486</v>
      </c>
      <c r="B25" s="245" t="s">
        <v>479</v>
      </c>
      <c r="C25" s="273" t="s">
        <v>479</v>
      </c>
      <c r="F25" s="301"/>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row>
    <row r="26" spans="1:187" s="42" customFormat="1" ht="60" x14ac:dyDescent="0.2">
      <c r="A26" s="259">
        <v>10</v>
      </c>
      <c r="B26" s="186" t="s">
        <v>434</v>
      </c>
      <c r="C26" s="268" t="s">
        <v>489</v>
      </c>
      <c r="D26" s="186" t="s">
        <v>435</v>
      </c>
      <c r="E26" s="287">
        <v>1</v>
      </c>
      <c r="F26" s="297" t="s">
        <v>558</v>
      </c>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T26" s="249"/>
      <c r="FU26" s="249"/>
      <c r="FV26" s="249"/>
      <c r="FW26" s="249"/>
      <c r="FX26" s="249"/>
      <c r="FY26" s="249"/>
      <c r="FZ26" s="249"/>
      <c r="GA26" s="249"/>
      <c r="GB26" s="249"/>
      <c r="GC26" s="249"/>
      <c r="GD26" s="249"/>
      <c r="GE26" s="249"/>
    </row>
    <row r="27" spans="1:187" s="42" customFormat="1" ht="60" x14ac:dyDescent="0.2">
      <c r="A27" s="259">
        <v>12</v>
      </c>
      <c r="B27" s="186" t="s">
        <v>434</v>
      </c>
      <c r="C27" s="268" t="s">
        <v>490</v>
      </c>
      <c r="D27" s="186" t="s">
        <v>435</v>
      </c>
      <c r="E27" s="287">
        <v>2</v>
      </c>
      <c r="F27" s="297" t="s">
        <v>558</v>
      </c>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c r="GE27" s="249"/>
    </row>
    <row r="28" spans="1:187" s="42" customFormat="1" ht="24" x14ac:dyDescent="0.2">
      <c r="A28" s="259">
        <v>13</v>
      </c>
      <c r="B28" s="186" t="s">
        <v>434</v>
      </c>
      <c r="C28" s="268" t="s">
        <v>491</v>
      </c>
      <c r="D28" s="186" t="s">
        <v>435</v>
      </c>
      <c r="E28" s="287">
        <v>15</v>
      </c>
      <c r="F28" s="297" t="s">
        <v>558</v>
      </c>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row>
    <row r="29" spans="1:187" s="42" customFormat="1" ht="48" x14ac:dyDescent="0.2">
      <c r="A29" s="259">
        <v>14</v>
      </c>
      <c r="B29" s="186" t="s">
        <v>434</v>
      </c>
      <c r="C29" s="268" t="s">
        <v>492</v>
      </c>
      <c r="D29" s="186" t="s">
        <v>435</v>
      </c>
      <c r="E29" s="287">
        <v>5</v>
      </c>
      <c r="F29" s="297" t="s">
        <v>558</v>
      </c>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c r="FL29" s="249"/>
      <c r="FM29" s="249"/>
      <c r="FN29" s="249"/>
      <c r="FO29" s="249"/>
      <c r="FP29" s="249"/>
      <c r="FQ29" s="249"/>
      <c r="FR29" s="249"/>
      <c r="FS29" s="249"/>
      <c r="FT29" s="249"/>
      <c r="FU29" s="249"/>
      <c r="FV29" s="249"/>
      <c r="FW29" s="249"/>
      <c r="FX29" s="249"/>
      <c r="FY29" s="249"/>
      <c r="FZ29" s="249"/>
      <c r="GA29" s="249"/>
      <c r="GB29" s="249"/>
      <c r="GC29" s="249"/>
      <c r="GD29" s="249"/>
      <c r="GE29" s="249"/>
    </row>
    <row r="30" spans="1:187" s="42" customFormat="1" ht="48" x14ac:dyDescent="0.2">
      <c r="A30" s="259">
        <v>15</v>
      </c>
      <c r="B30" s="186" t="s">
        <v>434</v>
      </c>
      <c r="C30" s="268" t="s">
        <v>493</v>
      </c>
      <c r="D30" s="186" t="s">
        <v>435</v>
      </c>
      <c r="E30" s="287">
        <v>4</v>
      </c>
      <c r="F30" s="297" t="s">
        <v>558</v>
      </c>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row>
    <row r="31" spans="1:187" s="42" customFormat="1" ht="48" x14ac:dyDescent="0.2">
      <c r="A31" s="259">
        <v>16</v>
      </c>
      <c r="B31" s="186" t="s">
        <v>434</v>
      </c>
      <c r="C31" s="268" t="s">
        <v>494</v>
      </c>
      <c r="D31" s="186" t="s">
        <v>435</v>
      </c>
      <c r="E31" s="287">
        <v>11</v>
      </c>
      <c r="F31" s="297" t="s">
        <v>558</v>
      </c>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row>
    <row r="32" spans="1:187" s="42" customFormat="1" ht="24" x14ac:dyDescent="0.2">
      <c r="A32" s="259">
        <v>18</v>
      </c>
      <c r="B32" s="186" t="s">
        <v>495</v>
      </c>
      <c r="C32" s="268" t="s">
        <v>496</v>
      </c>
      <c r="D32" s="186" t="s">
        <v>418</v>
      </c>
      <c r="E32" s="287">
        <v>7.3400000000000007E-2</v>
      </c>
      <c r="F32" s="297" t="s">
        <v>558</v>
      </c>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row>
    <row r="33" spans="1:195" s="42" customFormat="1" ht="60" x14ac:dyDescent="0.2">
      <c r="A33" s="259">
        <v>19</v>
      </c>
      <c r="B33" s="186" t="s">
        <v>434</v>
      </c>
      <c r="C33" s="268" t="s">
        <v>497</v>
      </c>
      <c r="D33" s="186" t="s">
        <v>435</v>
      </c>
      <c r="E33" s="287">
        <v>1</v>
      </c>
      <c r="F33" s="297" t="s">
        <v>558</v>
      </c>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row>
    <row r="34" spans="1:195" s="42" customFormat="1" ht="72" x14ac:dyDescent="0.2">
      <c r="A34" s="259">
        <v>20</v>
      </c>
      <c r="B34" s="186" t="s">
        <v>434</v>
      </c>
      <c r="C34" s="268" t="s">
        <v>498</v>
      </c>
      <c r="D34" s="186" t="s">
        <v>435</v>
      </c>
      <c r="E34" s="287">
        <v>16</v>
      </c>
      <c r="F34" s="297" t="s">
        <v>558</v>
      </c>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row>
    <row r="35" spans="1:195" s="42" customFormat="1" ht="12" x14ac:dyDescent="0.2">
      <c r="A35" s="259">
        <v>21</v>
      </c>
      <c r="B35" s="186" t="s">
        <v>434</v>
      </c>
      <c r="C35" s="268" t="s">
        <v>436</v>
      </c>
      <c r="D35" s="186" t="s">
        <v>435</v>
      </c>
      <c r="E35" s="287">
        <v>17</v>
      </c>
      <c r="F35" s="297" t="s">
        <v>558</v>
      </c>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row>
    <row r="36" spans="1:195" s="42" customFormat="1" ht="60" x14ac:dyDescent="0.2">
      <c r="A36" s="259">
        <v>23</v>
      </c>
      <c r="B36" s="186" t="s">
        <v>434</v>
      </c>
      <c r="C36" s="268" t="s">
        <v>499</v>
      </c>
      <c r="D36" s="186" t="s">
        <v>429</v>
      </c>
      <c r="E36" s="287">
        <v>17</v>
      </c>
      <c r="F36" s="297" t="s">
        <v>558</v>
      </c>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row>
    <row r="37" spans="1:195" s="245" customFormat="1" x14ac:dyDescent="0.2">
      <c r="A37" s="272" t="s">
        <v>486</v>
      </c>
      <c r="B37" s="245" t="s">
        <v>481</v>
      </c>
      <c r="C37" s="488" t="s">
        <v>511</v>
      </c>
      <c r="D37" s="489"/>
      <c r="E37" s="489"/>
      <c r="F37" s="301"/>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row>
    <row r="38" spans="1:195" s="42" customFormat="1" ht="48" x14ac:dyDescent="0.2">
      <c r="A38" s="259">
        <v>2</v>
      </c>
      <c r="B38" s="186" t="s">
        <v>457</v>
      </c>
      <c r="C38" s="268" t="s">
        <v>512</v>
      </c>
      <c r="D38" s="186" t="s">
        <v>513</v>
      </c>
      <c r="E38" s="287">
        <v>3</v>
      </c>
      <c r="F38" s="297" t="s">
        <v>558</v>
      </c>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T38" s="249"/>
      <c r="FU38" s="249"/>
      <c r="FV38" s="249"/>
      <c r="FW38" s="249"/>
      <c r="FX38" s="249"/>
      <c r="FY38" s="249"/>
      <c r="FZ38" s="249"/>
      <c r="GA38" s="249"/>
      <c r="GB38" s="249"/>
      <c r="GC38" s="249"/>
      <c r="GD38" s="249"/>
      <c r="GE38" s="249"/>
      <c r="GF38" s="249"/>
      <c r="GG38" s="249"/>
      <c r="GH38" s="249"/>
      <c r="GI38" s="249"/>
      <c r="GJ38" s="249"/>
      <c r="GK38" s="249"/>
      <c r="GL38" s="249"/>
      <c r="GM38" s="249"/>
    </row>
    <row r="39" spans="1:195" s="42" customFormat="1" ht="52.5" customHeight="1" x14ac:dyDescent="0.2">
      <c r="A39" s="259">
        <v>3</v>
      </c>
      <c r="B39" s="186" t="s">
        <v>458</v>
      </c>
      <c r="C39" s="268" t="s">
        <v>514</v>
      </c>
      <c r="D39" s="186" t="s">
        <v>513</v>
      </c>
      <c r="E39" s="287">
        <v>3</v>
      </c>
      <c r="F39" s="297" t="s">
        <v>558</v>
      </c>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DY39" s="249"/>
      <c r="DZ39" s="249"/>
      <c r="EA39" s="249"/>
      <c r="EB39" s="249"/>
      <c r="EC39" s="249"/>
      <c r="ED39" s="249"/>
      <c r="EE39" s="249"/>
      <c r="EF39" s="249"/>
      <c r="EG39" s="249"/>
      <c r="EH39" s="249"/>
      <c r="EI39" s="249"/>
      <c r="EJ39" s="249"/>
      <c r="EK39" s="249"/>
      <c r="EL39" s="249"/>
      <c r="EM39" s="249"/>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c r="FJ39" s="249"/>
      <c r="FK39" s="249"/>
      <c r="FL39" s="249"/>
      <c r="FM39" s="249"/>
      <c r="FN39" s="249"/>
      <c r="FO39" s="249"/>
      <c r="FP39" s="249"/>
      <c r="FQ39" s="249"/>
      <c r="FR39" s="249"/>
      <c r="FS39" s="249"/>
      <c r="FT39" s="249"/>
      <c r="FU39" s="249"/>
      <c r="FV39" s="249"/>
      <c r="FW39" s="249"/>
      <c r="FX39" s="249"/>
      <c r="FY39" s="249"/>
      <c r="FZ39" s="249"/>
      <c r="GA39" s="249"/>
      <c r="GB39" s="249"/>
      <c r="GC39" s="249"/>
      <c r="GD39" s="249"/>
      <c r="GE39" s="249"/>
      <c r="GF39" s="249"/>
      <c r="GG39" s="249"/>
      <c r="GH39" s="249"/>
      <c r="GI39" s="249"/>
      <c r="GJ39" s="249"/>
      <c r="GK39" s="249"/>
      <c r="GL39" s="249"/>
      <c r="GM39" s="249"/>
    </row>
    <row r="40" spans="1:195" s="42" customFormat="1" ht="12" x14ac:dyDescent="0.2">
      <c r="A40" s="259">
        <v>6</v>
      </c>
      <c r="B40" s="186" t="s">
        <v>518</v>
      </c>
      <c r="C40" s="268" t="s">
        <v>519</v>
      </c>
      <c r="D40" s="186" t="s">
        <v>418</v>
      </c>
      <c r="E40" s="287">
        <v>2.46E-2</v>
      </c>
      <c r="F40" s="297" t="s">
        <v>558</v>
      </c>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c r="GI40" s="249"/>
      <c r="GJ40" s="249"/>
      <c r="GK40" s="249"/>
      <c r="GL40" s="249"/>
      <c r="GM40" s="249"/>
    </row>
    <row r="41" spans="1:195" s="42" customFormat="1" ht="12" x14ac:dyDescent="0.2">
      <c r="A41" s="259">
        <v>7</v>
      </c>
      <c r="B41" s="186" t="s">
        <v>430</v>
      </c>
      <c r="C41" s="268" t="s">
        <v>431</v>
      </c>
      <c r="D41" s="186" t="s">
        <v>418</v>
      </c>
      <c r="E41" s="287">
        <v>1.4400000000000001E-3</v>
      </c>
      <c r="F41" s="297" t="s">
        <v>558</v>
      </c>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c r="GI41" s="249"/>
      <c r="GJ41" s="249"/>
      <c r="GK41" s="249"/>
      <c r="GL41" s="249"/>
      <c r="GM41" s="249"/>
    </row>
    <row r="42" spans="1:195" s="275" customFormat="1" x14ac:dyDescent="0.2">
      <c r="A42" s="276" t="s">
        <v>486</v>
      </c>
      <c r="C42" s="277" t="s">
        <v>482</v>
      </c>
      <c r="F42" s="300"/>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row>
    <row r="43" spans="1:195" ht="25.5" x14ac:dyDescent="0.2">
      <c r="A43" s="260">
        <v>18</v>
      </c>
      <c r="B43" s="244" t="s">
        <v>523</v>
      </c>
      <c r="C43" s="269" t="s">
        <v>524</v>
      </c>
      <c r="D43" s="244" t="s">
        <v>415</v>
      </c>
      <c r="E43" s="288">
        <v>438.6</v>
      </c>
      <c r="F43" s="297" t="s">
        <v>558</v>
      </c>
    </row>
    <row r="44" spans="1:195" s="275" customFormat="1" x14ac:dyDescent="0.2">
      <c r="A44" s="278" t="s">
        <v>529</v>
      </c>
      <c r="B44" s="274"/>
      <c r="C44" s="490" t="s">
        <v>483</v>
      </c>
      <c r="D44" s="491"/>
      <c r="E44" s="492"/>
      <c r="F44" s="300"/>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row>
    <row r="45" spans="1:195" ht="25.5" x14ac:dyDescent="0.2">
      <c r="A45" s="262">
        <v>5</v>
      </c>
      <c r="B45" s="251" t="s">
        <v>530</v>
      </c>
      <c r="C45" s="270" t="s">
        <v>531</v>
      </c>
      <c r="D45" s="251" t="s">
        <v>415</v>
      </c>
      <c r="E45" s="290">
        <v>204</v>
      </c>
      <c r="F45" s="297" t="s">
        <v>558</v>
      </c>
    </row>
    <row r="46" spans="1:195" ht="25.5" x14ac:dyDescent="0.2">
      <c r="A46" s="262">
        <v>6</v>
      </c>
      <c r="B46" s="251" t="s">
        <v>530</v>
      </c>
      <c r="C46" s="270" t="s">
        <v>532</v>
      </c>
      <c r="D46" s="251" t="s">
        <v>415</v>
      </c>
      <c r="E46" s="290">
        <v>195.70961199999999</v>
      </c>
      <c r="F46" s="297" t="s">
        <v>558</v>
      </c>
    </row>
    <row r="47" spans="1:195" x14ac:dyDescent="0.2">
      <c r="A47" s="262">
        <v>17</v>
      </c>
      <c r="B47" s="251" t="s">
        <v>535</v>
      </c>
      <c r="C47" s="270" t="s">
        <v>536</v>
      </c>
      <c r="D47" s="251" t="s">
        <v>422</v>
      </c>
      <c r="E47" s="290">
        <v>302.61</v>
      </c>
      <c r="F47" s="297" t="s">
        <v>558</v>
      </c>
    </row>
    <row r="48" spans="1:195" ht="25.5" x14ac:dyDescent="0.2">
      <c r="A48" s="262">
        <v>19</v>
      </c>
      <c r="B48" s="251" t="s">
        <v>537</v>
      </c>
      <c r="C48" s="270" t="s">
        <v>538</v>
      </c>
      <c r="D48" s="251" t="s">
        <v>415</v>
      </c>
      <c r="E48" s="290">
        <v>66.912000000000006</v>
      </c>
      <c r="F48" s="297" t="s">
        <v>558</v>
      </c>
    </row>
    <row r="49" spans="1:252" ht="25.5" x14ac:dyDescent="0.2">
      <c r="A49" s="262">
        <v>20</v>
      </c>
      <c r="B49" s="251" t="s">
        <v>537</v>
      </c>
      <c r="C49" s="270" t="s">
        <v>539</v>
      </c>
      <c r="D49" s="251" t="s">
        <v>415</v>
      </c>
      <c r="E49" s="290">
        <v>31.416</v>
      </c>
      <c r="F49" s="297" t="s">
        <v>558</v>
      </c>
    </row>
    <row r="50" spans="1:252" ht="25.5" x14ac:dyDescent="0.2">
      <c r="A50" s="262">
        <v>21</v>
      </c>
      <c r="B50" s="251" t="s">
        <v>537</v>
      </c>
      <c r="C50" s="270" t="s">
        <v>540</v>
      </c>
      <c r="D50" s="251" t="s">
        <v>415</v>
      </c>
      <c r="E50" s="290">
        <v>66.912000000000006</v>
      </c>
      <c r="F50" s="297" t="s">
        <v>558</v>
      </c>
    </row>
    <row r="51" spans="1:252" ht="38.25" x14ac:dyDescent="0.2">
      <c r="A51" s="262">
        <v>22</v>
      </c>
      <c r="B51" s="251" t="s">
        <v>537</v>
      </c>
      <c r="C51" s="270" t="s">
        <v>541</v>
      </c>
      <c r="D51" s="251" t="s">
        <v>415</v>
      </c>
      <c r="E51" s="290">
        <v>25.806000000000001</v>
      </c>
      <c r="F51" s="297" t="s">
        <v>558</v>
      </c>
    </row>
    <row r="52" spans="1:252" ht="25.5" x14ac:dyDescent="0.2">
      <c r="A52" s="262">
        <v>23</v>
      </c>
      <c r="B52" s="251" t="s">
        <v>537</v>
      </c>
      <c r="C52" s="270" t="s">
        <v>542</v>
      </c>
      <c r="D52" s="251" t="s">
        <v>415</v>
      </c>
      <c r="E52" s="290">
        <v>63.75</v>
      </c>
      <c r="F52" s="297" t="s">
        <v>558</v>
      </c>
    </row>
    <row r="53" spans="1:252" ht="25.5" x14ac:dyDescent="0.2">
      <c r="A53" s="262">
        <v>24</v>
      </c>
      <c r="B53" s="251" t="s">
        <v>537</v>
      </c>
      <c r="C53" s="270" t="s">
        <v>543</v>
      </c>
      <c r="D53" s="251" t="s">
        <v>415</v>
      </c>
      <c r="E53" s="290">
        <v>25.806000000000001</v>
      </c>
      <c r="F53" s="297" t="s">
        <v>558</v>
      </c>
    </row>
    <row r="54" spans="1:252" ht="25.5" x14ac:dyDescent="0.2">
      <c r="A54" s="262">
        <v>25</v>
      </c>
      <c r="B54" s="251" t="s">
        <v>523</v>
      </c>
      <c r="C54" s="270" t="s">
        <v>524</v>
      </c>
      <c r="D54" s="251" t="s">
        <v>415</v>
      </c>
      <c r="E54" s="290">
        <v>596.70000000000005</v>
      </c>
      <c r="F54" s="297" t="s">
        <v>558</v>
      </c>
    </row>
    <row r="55" spans="1:252" ht="25.5" x14ac:dyDescent="0.2">
      <c r="A55" s="262">
        <v>26</v>
      </c>
      <c r="B55" s="251" t="s">
        <v>523</v>
      </c>
      <c r="C55" s="270" t="s">
        <v>544</v>
      </c>
      <c r="D55" s="251" t="s">
        <v>415</v>
      </c>
      <c r="E55" s="290">
        <v>191.76</v>
      </c>
      <c r="F55" s="297" t="s">
        <v>558</v>
      </c>
    </row>
    <row r="56" spans="1:252" x14ac:dyDescent="0.2">
      <c r="A56" s="262">
        <v>27</v>
      </c>
      <c r="B56" s="251" t="s">
        <v>472</v>
      </c>
      <c r="C56" s="270" t="s">
        <v>545</v>
      </c>
      <c r="D56" s="251" t="s">
        <v>415</v>
      </c>
      <c r="E56" s="290">
        <v>4.1820000000000004</v>
      </c>
      <c r="F56" s="297" t="s">
        <v>558</v>
      </c>
    </row>
    <row r="57" spans="1:252" x14ac:dyDescent="0.2">
      <c r="A57" s="479" t="s">
        <v>560</v>
      </c>
      <c r="B57" s="479"/>
      <c r="C57" s="479"/>
      <c r="D57" s="479"/>
      <c r="E57" s="479"/>
      <c r="F57" s="480"/>
    </row>
    <row r="58" spans="1:252" s="42" customFormat="1" ht="12" x14ac:dyDescent="0.2">
      <c r="A58" s="185">
        <v>6</v>
      </c>
      <c r="B58" s="186" t="s">
        <v>561</v>
      </c>
      <c r="C58" s="186" t="s">
        <v>562</v>
      </c>
      <c r="D58" s="186" t="s">
        <v>415</v>
      </c>
      <c r="E58" s="187">
        <v>203.39</v>
      </c>
      <c r="F58" s="297" t="s">
        <v>558</v>
      </c>
      <c r="K58" s="249"/>
      <c r="L58" s="249">
        <v>203.39</v>
      </c>
      <c r="M58" s="249">
        <v>203.39</v>
      </c>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249"/>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c r="FL58" s="249"/>
      <c r="FM58" s="249"/>
      <c r="FN58" s="249"/>
      <c r="FO58" s="249"/>
      <c r="FP58" s="249"/>
      <c r="FQ58" s="249"/>
      <c r="FR58" s="249"/>
      <c r="FS58" s="249"/>
      <c r="FT58" s="249"/>
      <c r="FU58" s="249"/>
      <c r="FV58" s="249"/>
      <c r="FW58" s="249"/>
      <c r="FX58" s="249"/>
      <c r="FY58" s="249"/>
      <c r="FZ58" s="249"/>
      <c r="GA58" s="249"/>
      <c r="GB58" s="249"/>
      <c r="GC58" s="249"/>
      <c r="GD58" s="249"/>
      <c r="GE58" s="249"/>
      <c r="GF58" s="249"/>
      <c r="GG58" s="249"/>
      <c r="GH58" s="249"/>
      <c r="GI58" s="249"/>
      <c r="GJ58" s="249"/>
      <c r="GK58" s="249"/>
      <c r="GL58" s="249"/>
      <c r="GM58" s="249"/>
      <c r="GN58" s="249"/>
      <c r="GO58" s="249"/>
      <c r="GP58" s="249"/>
      <c r="GQ58" s="249"/>
      <c r="GR58" s="249"/>
      <c r="GS58" s="249"/>
      <c r="GT58" s="249"/>
      <c r="GU58" s="249"/>
      <c r="GV58" s="249"/>
      <c r="GW58" s="249"/>
      <c r="GX58" s="249"/>
      <c r="GY58" s="249"/>
      <c r="GZ58" s="249"/>
      <c r="HA58" s="249"/>
      <c r="HB58" s="249"/>
      <c r="HC58" s="249"/>
      <c r="HD58" s="249"/>
      <c r="HE58" s="249"/>
      <c r="HF58" s="249"/>
      <c r="HG58" s="249"/>
      <c r="HH58" s="249"/>
      <c r="HI58" s="249"/>
      <c r="HJ58" s="249"/>
      <c r="HK58" s="249"/>
      <c r="HL58" s="249"/>
      <c r="HM58" s="249"/>
      <c r="HN58" s="249"/>
      <c r="HO58" s="249"/>
      <c r="HP58" s="249"/>
      <c r="HQ58" s="249"/>
      <c r="HR58" s="249"/>
      <c r="HS58" s="249"/>
      <c r="HT58" s="249"/>
      <c r="HU58" s="249"/>
      <c r="HV58" s="249"/>
      <c r="HW58" s="249"/>
      <c r="HX58" s="249"/>
      <c r="HY58" s="249"/>
      <c r="HZ58" s="249"/>
      <c r="IA58" s="249"/>
      <c r="IB58" s="249"/>
      <c r="IC58" s="249"/>
      <c r="ID58" s="249"/>
      <c r="IE58" s="249"/>
      <c r="IF58" s="249"/>
      <c r="IG58" s="249"/>
      <c r="IH58" s="249"/>
      <c r="II58" s="249"/>
      <c r="IJ58" s="249"/>
      <c r="IK58" s="249"/>
      <c r="IL58" s="249"/>
      <c r="IM58" s="249"/>
      <c r="IN58" s="249"/>
      <c r="IO58" s="249"/>
      <c r="IP58" s="249"/>
      <c r="IQ58" s="249"/>
      <c r="IR58" s="249"/>
    </row>
  </sheetData>
  <mergeCells count="18">
    <mergeCell ref="B14:E14"/>
    <mergeCell ref="A1:E1"/>
    <mergeCell ref="C3:E3"/>
    <mergeCell ref="C4:E4"/>
    <mergeCell ref="C5:E5"/>
    <mergeCell ref="C6:E6"/>
    <mergeCell ref="A7:E7"/>
    <mergeCell ref="A8:E8"/>
    <mergeCell ref="D9:E9"/>
    <mergeCell ref="A11:E11"/>
    <mergeCell ref="A12:E12"/>
    <mergeCell ref="B13:E13"/>
    <mergeCell ref="A57:F57"/>
    <mergeCell ref="B15:E15"/>
    <mergeCell ref="F19:F21"/>
    <mergeCell ref="B23:E23"/>
    <mergeCell ref="C37:E37"/>
    <mergeCell ref="C44:E44"/>
  </mergeCells>
  <pageMargins left="0.7" right="0.7" top="0.75" bottom="0.75" header="0.3" footer="0.3"/>
  <pageSetup paperSize="9" orientation="portrait" r:id="rId1"/>
  <headerFoot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17</vt:i4>
      </vt:variant>
    </vt:vector>
  </HeadingPairs>
  <TitlesOfParts>
    <vt:vector size="32"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vt:lpstr>
      <vt:lpstr>Материалы ген.подрядчика</vt:lpstr>
      <vt:lpstr>Материалы подрядчика</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'Материалы ген.подрядчика'!Заголовки_для_печати</vt:lpstr>
      <vt:lpstr>'Материалы подрядчика'!Заголовки_для_печати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'Материалы ген.подрядчика'!Область_печати</vt:lpstr>
      <vt:lpstr>'Материалы подрядчика'!Область_печати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Ушакова Наталья Витальевна</cp:lastModifiedBy>
  <cp:lastPrinted>2024-07-30T11:00:15Z</cp:lastPrinted>
  <dcterms:created xsi:type="dcterms:W3CDTF">2023-05-17T13:36:26Z</dcterms:created>
  <dcterms:modified xsi:type="dcterms:W3CDTF">2025-04-01T12:40:53Z</dcterms:modified>
</cp:coreProperties>
</file>